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Reiner\"/>
    </mc:Choice>
  </mc:AlternateContent>
  <xr:revisionPtr revIDLastSave="0" documentId="13_ncr:1_{99ADE801-A4C9-49CA-BADD-0640D7FD9078}" xr6:coauthVersionLast="45" xr6:coauthVersionMax="45" xr10:uidLastSave="{00000000-0000-0000-0000-000000000000}"/>
  <bookViews>
    <workbookView xWindow="5100" yWindow="1485" windowWidth="21600" windowHeight="11505" xr2:uid="{00000000-000D-0000-FFFF-FFFF00000000}"/>
  </bookViews>
  <sheets>
    <sheet name="Stammdaten" sheetId="7" r:id="rId1"/>
    <sheet name="Quartal" sheetId="6" r:id="rId2"/>
    <sheet name="Monat1" sheetId="1" r:id="rId3"/>
    <sheet name="Monat2" sheetId="8" r:id="rId4"/>
    <sheet name="Monat3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24" i="9" l="1"/>
  <c r="E23" i="9"/>
  <c r="E22" i="9"/>
  <c r="E21" i="9"/>
  <c r="E20" i="9"/>
  <c r="E19" i="9"/>
  <c r="E18" i="9"/>
  <c r="E17" i="9"/>
  <c r="E16" i="9"/>
  <c r="E15" i="9"/>
  <c r="E14" i="9"/>
  <c r="E13" i="9"/>
  <c r="E12" i="9"/>
  <c r="E24" i="8"/>
  <c r="E23" i="8"/>
  <c r="E22" i="8"/>
  <c r="E21" i="8"/>
  <c r="E20" i="8"/>
  <c r="E19" i="8"/>
  <c r="E18" i="8"/>
  <c r="E17" i="8"/>
  <c r="E15" i="8"/>
  <c r="E14" i="8"/>
  <c r="E13" i="8"/>
  <c r="E12" i="8"/>
  <c r="E12" i="1"/>
  <c r="E24" i="1"/>
  <c r="E23" i="1"/>
  <c r="E22" i="1"/>
  <c r="E21" i="1"/>
  <c r="E20" i="1"/>
  <c r="E18" i="1"/>
  <c r="E17" i="1"/>
  <c r="E16" i="1"/>
  <c r="E15" i="1"/>
  <c r="E14" i="1"/>
  <c r="E13" i="1"/>
  <c r="K9" i="9"/>
  <c r="K8" i="9"/>
  <c r="K7" i="9"/>
  <c r="K6" i="9"/>
  <c r="K5" i="9"/>
  <c r="K9" i="8"/>
  <c r="K8" i="8"/>
  <c r="K7" i="8"/>
  <c r="K6" i="8"/>
  <c r="K5" i="8"/>
  <c r="E25" i="9" l="1"/>
  <c r="E21" i="6" s="1"/>
  <c r="E25" i="8"/>
  <c r="E20" i="6" s="1"/>
  <c r="A21" i="6"/>
  <c r="A20" i="6"/>
  <c r="A19" i="6"/>
  <c r="A7" i="6"/>
  <c r="K9" i="1"/>
  <c r="K8" i="1"/>
  <c r="K7" i="1"/>
  <c r="K6" i="1"/>
  <c r="K5" i="1"/>
  <c r="O1" i="8" l="1"/>
  <c r="O1" i="9"/>
  <c r="O1" i="1"/>
  <c r="E25" i="1"/>
  <c r="E19" i="6" s="1"/>
  <c r="E22" i="6" s="1"/>
  <c r="E12" i="6"/>
  <c r="E10" i="6"/>
</calcChain>
</file>

<file path=xl/sharedStrings.xml><?xml version="1.0" encoding="utf-8"?>
<sst xmlns="http://schemas.openxmlformats.org/spreadsheetml/2006/main" count="103" uniqueCount="52">
  <si>
    <t>(Monat/Jahr)</t>
  </si>
  <si>
    <t>Verein/Abteilung</t>
  </si>
  <si>
    <t>Ügungsleiter</t>
  </si>
  <si>
    <t>Name/Vorname</t>
  </si>
  <si>
    <t>Straße</t>
  </si>
  <si>
    <t>Wohnort</t>
  </si>
  <si>
    <t>Telefonnummer</t>
  </si>
  <si>
    <t>Emailadresse</t>
  </si>
  <si>
    <t>Trainingstag/-datum</t>
  </si>
  <si>
    <t>Übungszeit von - bis</t>
  </si>
  <si>
    <t>Stundenzahl</t>
  </si>
  <si>
    <t>Mannschaft</t>
  </si>
  <si>
    <t>Teilnehmerzahl</t>
  </si>
  <si>
    <t>Monatssumme</t>
  </si>
  <si>
    <t>Nürnberg,</t>
  </si>
  <si>
    <t>Datum</t>
  </si>
  <si>
    <t>Unterschrift - Abteilungsleitung</t>
  </si>
  <si>
    <t>Unterschrift - Übungsleiter</t>
  </si>
  <si>
    <t>Sportstätte</t>
  </si>
  <si>
    <t>Sonstiges (z.B. Unfall)</t>
  </si>
  <si>
    <t>Die aufgeführeten Übungsstunden wurden vonm genannten Übungsleiter gemäß der Sportförderlinien des Freistaates Bayern vom 30.09.1997 (StAnz. Nr. 50, KWMBI I S. 298)
abgehalten.
Es wird bestätigt, dass die Eintragungen richitig sind</t>
  </si>
  <si>
    <t>VfL Nürnberg</t>
  </si>
  <si>
    <t>(www.vfl-nuernberg.de)</t>
  </si>
  <si>
    <t>VfL Nürnberg e.V. - Neusalzer Str. 6 – 90473 Nürnberg – Tel. 0911/890654 – www.vfl-nuernberg.de</t>
  </si>
  <si>
    <r>
      <t>Gesamtübersicht für die Monate:</t>
    </r>
    <r>
      <rPr>
        <b/>
        <sz val="12"/>
        <rFont val="Arial"/>
        <family val="2"/>
      </rPr>
      <t xml:space="preserve"> </t>
    </r>
  </si>
  <si>
    <r>
      <t>Trainer (Name/Vorname):</t>
    </r>
    <r>
      <rPr>
        <b/>
        <sz val="12"/>
        <rFont val="Arial"/>
        <family val="2"/>
      </rPr>
      <t xml:space="preserve"> </t>
    </r>
  </si>
  <si>
    <r>
      <t>Abteilung:</t>
    </r>
    <r>
      <rPr>
        <b/>
        <sz val="12"/>
        <rFont val="Arial"/>
        <family val="2"/>
      </rPr>
      <t xml:space="preserve">   </t>
    </r>
  </si>
  <si>
    <t>Karate</t>
  </si>
  <si>
    <t>Monat</t>
  </si>
  <si>
    <t>Stunden</t>
  </si>
  <si>
    <t>Gesamtstunden</t>
  </si>
  <si>
    <r>
      <t xml:space="preserve">Nürnberg, den ………………                               </t>
    </r>
    <r>
      <rPr>
        <b/>
        <u/>
        <sz val="12"/>
        <rFont val="Arial"/>
        <family val="2"/>
      </rPr>
      <t>………………………………………</t>
    </r>
  </si>
  <si>
    <t xml:space="preserve">                                                                              Abteilungsleitung (Unterschrift)</t>
  </si>
  <si>
    <t>…………………………………………………………………………………………………………………..</t>
  </si>
  <si>
    <r>
      <t>Berechnung des VfL Nürnberg eV (</t>
    </r>
    <r>
      <rPr>
        <b/>
        <u/>
        <sz val="11"/>
        <rFont val="Arial"/>
        <family val="2"/>
      </rPr>
      <t>bitte nicht vom Abteilungsleiter/Trainer) ausfüllen</t>
    </r>
    <r>
      <rPr>
        <b/>
        <u/>
        <sz val="12"/>
        <rFont val="Arial"/>
        <family val="2"/>
      </rPr>
      <t>:</t>
    </r>
  </si>
  <si>
    <t>Sachlich/rechnerisch geprüft (Nz./Datum): ……………………………………</t>
  </si>
  <si>
    <t>Auszahlung durchgeführt (Nz/Datum):       …………………………………….</t>
  </si>
  <si>
    <r>
      <t xml:space="preserve">Nachweis des Vereins über die Duchführung von Übungsstunden beim </t>
    </r>
    <r>
      <rPr>
        <b/>
        <sz val="16"/>
        <rFont val="Arial"/>
        <family val="2"/>
      </rPr>
      <t>VfL Nürnberg e.V.</t>
    </r>
    <r>
      <rPr>
        <b/>
        <sz val="12"/>
        <rFont val="Arial"/>
        <family val="2"/>
      </rPr>
      <t xml:space="preserve">/ </t>
    </r>
  </si>
  <si>
    <t>Wert</t>
  </si>
  <si>
    <t>Was</t>
  </si>
  <si>
    <t>Quartal (aus Listen wählen)</t>
  </si>
  <si>
    <t>Jahr (aus Listen wählen)</t>
  </si>
  <si>
    <t>E-Mailadresse</t>
  </si>
  <si>
    <t>= Gesamtauszahlung</t>
  </si>
  <si>
    <r>
      <t xml:space="preserve">Honorarstunden (s.o.)  </t>
    </r>
    <r>
      <rPr>
        <b/>
        <u/>
        <sz val="11"/>
        <rFont val="Arial"/>
        <family val="2"/>
      </rPr>
      <t>…….</t>
    </r>
    <r>
      <rPr>
        <b/>
        <sz val="11"/>
        <rFont val="Arial"/>
        <family val="2"/>
      </rPr>
      <t xml:space="preserve">  x Honorarstundensatz  </t>
    </r>
    <r>
      <rPr>
        <b/>
        <u/>
        <sz val="11"/>
        <rFont val="Arial"/>
        <family val="2"/>
      </rPr>
      <t>…….</t>
    </r>
    <r>
      <rPr>
        <b/>
        <sz val="11"/>
        <rFont val="Arial"/>
        <family val="2"/>
      </rPr>
      <t xml:space="preserve"> €  =  Honorar:</t>
    </r>
  </si>
  <si>
    <t xml:space="preserve"> ……………  €</t>
  </si>
  <si>
    <t>VfL Nürnberg e.V. / Karate-Abteilung</t>
  </si>
  <si>
    <t>Thiemel Reiner</t>
  </si>
  <si>
    <t>Engelhardtstr. 45</t>
  </si>
  <si>
    <t>90596 Schwanstetten</t>
  </si>
  <si>
    <t>0151 61452962</t>
  </si>
  <si>
    <t>Thiemel.Reiner@kenshokan.de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</si>
</sst>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m"/>
    <numFmt numFmtId="165" formatCode="dd/mm/\ [$-407]dddd"/>
    <numFmt numFmtId="166" formatCode="h:mm;@"/>
  </numFmts>
  <fonts count="24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7"/>
      <name val="Arial"/>
      <family val="2"/>
    </font>
    <font>
      <sz val="12"/>
      <name val="Times New Roman"/>
      <family val="1"/>
    </font>
    <font>
      <sz val="24"/>
      <name val="Arial Black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9"/>
      <name val="Courier New"/>
      <family val="3"/>
    </font>
    <font>
      <b/>
      <strike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8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22" fillId="0" borderId="1" xfId="0" applyFont="1" applyBorder="1" applyAlignment="1" applyProtection="1">
      <alignment shrinkToFit="1"/>
      <protection locked="0"/>
    </xf>
    <xf numFmtId="0" fontId="0" fillId="0" borderId="0" xfId="0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11" fillId="0" borderId="8" xfId="0" applyFont="1" applyBorder="1" applyAlignment="1" applyProtection="1">
      <alignment vertical="top" wrapText="1"/>
    </xf>
    <xf numFmtId="0" fontId="11" fillId="0" borderId="9" xfId="0" applyFont="1" applyBorder="1" applyAlignment="1" applyProtection="1">
      <alignment vertical="top" wrapText="1"/>
    </xf>
    <xf numFmtId="0" fontId="0" fillId="0" borderId="9" xfId="0" applyBorder="1" applyProtection="1"/>
    <xf numFmtId="0" fontId="0" fillId="0" borderId="8" xfId="0" applyBorder="1" applyProtection="1"/>
    <xf numFmtId="0" fontId="0" fillId="0" borderId="2" xfId="0" applyBorder="1" applyProtection="1"/>
    <xf numFmtId="0" fontId="14" fillId="0" borderId="0" xfId="0" applyFont="1" applyAlignment="1" applyProtection="1">
      <alignment horizontal="justify"/>
    </xf>
    <xf numFmtId="0" fontId="15" fillId="0" borderId="0" xfId="0" applyFont="1" applyAlignment="1" applyProtection="1">
      <alignment horizontal="justify"/>
    </xf>
    <xf numFmtId="0" fontId="16" fillId="0" borderId="0" xfId="0" applyFont="1" applyProtection="1"/>
    <xf numFmtId="0" fontId="7" fillId="0" borderId="0" xfId="0" applyFont="1" applyProtection="1"/>
    <xf numFmtId="0" fontId="0" fillId="0" borderId="0" xfId="0" applyBorder="1" applyAlignment="1" applyProtection="1"/>
    <xf numFmtId="0" fontId="17" fillId="0" borderId="0" xfId="0" applyFont="1" applyAlignment="1" applyProtection="1">
      <alignment horizontal="justify"/>
    </xf>
    <xf numFmtId="0" fontId="7" fillId="0" borderId="0" xfId="0" applyFont="1" applyBorder="1" applyAlignment="1" applyProtection="1">
      <alignment horizontal="center" vertical="top" wrapText="1"/>
    </xf>
    <xf numFmtId="0" fontId="15" fillId="0" borderId="0" xfId="0" applyFont="1" applyBorder="1" applyAlignment="1" applyProtection="1">
      <alignment horizontal="center" vertical="top" wrapText="1"/>
    </xf>
    <xf numFmtId="0" fontId="18" fillId="0" borderId="0" xfId="0" applyFont="1" applyAlignment="1" applyProtection="1">
      <alignment horizontal="justify"/>
    </xf>
    <xf numFmtId="0" fontId="19" fillId="0" borderId="0" xfId="0" applyFont="1" applyAlignment="1" applyProtection="1">
      <alignment horizontal="justify"/>
    </xf>
    <xf numFmtId="0" fontId="7" fillId="0" borderId="0" xfId="0" applyFont="1" applyAlignment="1" applyProtection="1">
      <alignment horizontal="justify"/>
    </xf>
    <xf numFmtId="0" fontId="11" fillId="0" borderId="0" xfId="0" applyFont="1" applyAlignment="1" applyProtection="1">
      <alignment horizontal="justify"/>
    </xf>
    <xf numFmtId="0" fontId="2" fillId="0" borderId="3" xfId="0" applyFont="1" applyBorder="1" applyProtection="1"/>
    <xf numFmtId="0" fontId="10" fillId="0" borderId="6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" fillId="2" borderId="0" xfId="0" applyFont="1" applyFill="1" applyBorder="1" applyProtection="1">
      <protection locked="0"/>
    </xf>
    <xf numFmtId="0" fontId="1" fillId="0" borderId="2" xfId="0" applyFont="1" applyBorder="1" applyProtection="1"/>
    <xf numFmtId="0" fontId="1" fillId="0" borderId="9" xfId="0" applyFont="1" applyBorder="1" applyProtection="1"/>
    <xf numFmtId="0" fontId="1" fillId="0" borderId="0" xfId="0" applyFont="1" applyBorder="1" applyProtection="1"/>
    <xf numFmtId="0" fontId="1" fillId="0" borderId="7" xfId="0" applyFont="1" applyBorder="1" applyProtection="1"/>
    <xf numFmtId="0" fontId="1" fillId="0" borderId="0" xfId="0" applyFont="1" applyBorder="1" applyAlignment="1" applyProtection="1"/>
    <xf numFmtId="0" fontId="1" fillId="0" borderId="7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/>
    </xf>
    <xf numFmtId="49" fontId="19" fillId="0" borderId="0" xfId="0" applyNumberFormat="1" applyFont="1" applyAlignment="1" applyProtection="1">
      <alignment horizontal="left"/>
    </xf>
    <xf numFmtId="0" fontId="19" fillId="0" borderId="0" xfId="0" applyFont="1" applyAlignment="1" applyProtection="1"/>
    <xf numFmtId="49" fontId="19" fillId="0" borderId="0" xfId="0" applyNumberFormat="1" applyFont="1" applyAlignment="1" applyProtection="1"/>
    <xf numFmtId="0" fontId="3" fillId="0" borderId="1" xfId="0" applyFont="1" applyBorder="1" applyAlignment="1">
      <alignment horizontal="center"/>
    </xf>
    <xf numFmtId="0" fontId="0" fillId="0" borderId="9" xfId="0" applyBorder="1" applyProtection="1"/>
    <xf numFmtId="0" fontId="1" fillId="2" borderId="0" xfId="0" applyFont="1" applyFill="1" applyBorder="1" applyAlignment="1" applyProtection="1">
      <protection locked="0"/>
    </xf>
    <xf numFmtId="166" fontId="22" fillId="0" borderId="1" xfId="0" applyNumberFormat="1" applyFont="1" applyBorder="1" applyAlignment="1" applyProtection="1">
      <alignment horizontal="center" shrinkToFit="1"/>
      <protection locked="0"/>
    </xf>
    <xf numFmtId="49" fontId="19" fillId="0" borderId="0" xfId="0" applyNumberFormat="1" applyFont="1" applyAlignment="1" applyProtection="1">
      <alignment horizontal="left"/>
    </xf>
    <xf numFmtId="49" fontId="23" fillId="0" borderId="4" xfId="0" applyNumberFormat="1" applyFont="1" applyBorder="1" applyAlignment="1" applyProtection="1">
      <alignment horizontal="left"/>
    </xf>
    <xf numFmtId="0" fontId="23" fillId="0" borderId="4" xfId="0" applyFont="1" applyBorder="1" applyAlignment="1"/>
    <xf numFmtId="0" fontId="7" fillId="0" borderId="0" xfId="0" applyFont="1" applyAlignment="1" applyProtection="1">
      <alignment horizontal="left"/>
    </xf>
    <xf numFmtId="0" fontId="15" fillId="0" borderId="14" xfId="0" applyFont="1" applyBorder="1" applyAlignment="1" applyProtection="1">
      <alignment horizontal="center"/>
    </xf>
    <xf numFmtId="2" fontId="21" fillId="0" borderId="14" xfId="0" applyNumberFormat="1" applyFont="1" applyBorder="1" applyAlignment="1" applyProtection="1">
      <alignment horizontal="center"/>
    </xf>
    <xf numFmtId="0" fontId="21" fillId="0" borderId="14" xfId="0" applyFont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center"/>
    </xf>
    <xf numFmtId="0" fontId="12" fillId="0" borderId="3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13" fillId="0" borderId="15" xfId="0" applyFont="1" applyBorder="1" applyAlignment="1" applyProtection="1">
      <alignment horizontal="center" vertical="top" wrapText="1"/>
    </xf>
    <xf numFmtId="0" fontId="13" fillId="0" borderId="10" xfId="0" applyFont="1" applyBorder="1" applyAlignment="1" applyProtection="1">
      <alignment horizontal="center" vertical="top" wrapText="1"/>
    </xf>
    <xf numFmtId="0" fontId="13" fillId="0" borderId="16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horizontal="left"/>
    </xf>
    <xf numFmtId="164" fontId="5" fillId="0" borderId="0" xfId="0" applyNumberFormat="1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2" fontId="15" fillId="0" borderId="14" xfId="0" applyNumberFormat="1" applyFont="1" applyBorder="1" applyAlignment="1" applyProtection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3" borderId="0" xfId="0" applyNumberFormat="1" applyFont="1" applyFill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2" fontId="1" fillId="4" borderId="1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2" fillId="0" borderId="1" xfId="0" applyFont="1" applyBorder="1" applyAlignment="1" applyProtection="1">
      <alignment horizontal="center" shrinkToFit="1"/>
      <protection locked="0"/>
    </xf>
    <xf numFmtId="2" fontId="22" fillId="0" borderId="1" xfId="0" applyNumberFormat="1" applyFont="1" applyBorder="1" applyAlignment="1" applyProtection="1">
      <alignment horizontal="center" shrinkToFit="1"/>
      <protection locked="0"/>
    </xf>
    <xf numFmtId="0" fontId="3" fillId="0" borderId="10" xfId="0" applyFont="1" applyBorder="1" applyAlignment="1">
      <alignment horizontal="center"/>
    </xf>
    <xf numFmtId="0" fontId="9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/>
    </xf>
    <xf numFmtId="165" fontId="22" fillId="0" borderId="1" xfId="0" applyNumberFormat="1" applyFont="1" applyBorder="1" applyAlignment="1" applyProtection="1">
      <alignment horizontal="left" shrinkToFit="1"/>
      <protection locked="0"/>
    </xf>
    <xf numFmtId="0" fontId="22" fillId="0" borderId="1" xfId="0" applyFont="1" applyBorder="1" applyAlignment="1" applyProtection="1">
      <alignment horizontal="left" shrinkToFit="1"/>
      <protection locked="0"/>
    </xf>
    <xf numFmtId="0" fontId="7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0" borderId="9" xfId="0" applyBorder="1" applyProtection="1"/>
    <xf numFmtId="49" fontId="4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65" fontId="22" fillId="0" borderId="11" xfId="0" applyNumberFormat="1" applyFont="1" applyBorder="1" applyAlignment="1" applyProtection="1">
      <alignment horizontal="left" shrinkToFit="1"/>
      <protection locked="0"/>
    </xf>
    <xf numFmtId="165" fontId="22" fillId="0" borderId="13" xfId="0" applyNumberFormat="1" applyFont="1" applyBorder="1" applyAlignment="1" applyProtection="1">
      <alignment horizontal="left" shrinkToFi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806823</xdr:colOff>
      <xdr:row>0</xdr:row>
      <xdr:rowOff>71717</xdr:rowOff>
    </xdr:from>
    <xdr:to>
      <xdr:col>7</xdr:col>
      <xdr:colOff>32727</xdr:colOff>
      <xdr:row>2</xdr:row>
      <xdr:rowOff>194896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5482" y="71717"/>
          <a:ext cx="848516" cy="86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10"/>
  <sheetViews>
    <sheetView tabSelected="1" workbookViewId="0">
      <selection activeCell="B10" sqref="B10"/>
    </sheetView>
  </sheetViews>
  <sheetFormatPr baseColWidth="10" defaultColWidth="11.42578125" defaultRowHeight="12.75" x14ac:dyDescent="0.2"/>
  <cols>
    <col min="1" max="1" width="28.140625" style="49" bestFit="1" customWidth="1"/>
    <col min="2" max="2" width="28.5703125" style="49" bestFit="1" customWidth="1"/>
    <col min="3" max="16384" width="11.42578125" style="49"/>
  </cols>
  <sheetData>
    <row r="1" spans="1:7" x14ac:dyDescent="0.2">
      <c r="A1" s="47" t="s">
        <v>39</v>
      </c>
      <c r="B1" s="48" t="s">
        <v>38</v>
      </c>
    </row>
    <row r="2" spans="1:7" x14ac:dyDescent="0.2">
      <c r="A2" s="50" t="s">
        <v>40</v>
      </c>
      <c r="B2" s="46">
        <v>2</v>
      </c>
      <c r="D2" s="51"/>
      <c r="E2" s="51"/>
      <c r="F2" s="51"/>
      <c r="G2" s="51"/>
    </row>
    <row r="3" spans="1:7" x14ac:dyDescent="0.2">
      <c r="A3" s="50" t="s">
        <v>41</v>
      </c>
      <c r="B3" s="46">
        <v>2020</v>
      </c>
      <c r="D3" s="51"/>
      <c r="E3" s="51"/>
      <c r="F3" s="51"/>
      <c r="G3" s="51"/>
    </row>
    <row r="4" spans="1:7" x14ac:dyDescent="0.2">
      <c r="A4" s="50"/>
      <c r="D4" s="51"/>
      <c r="E4" s="51"/>
      <c r="F4" s="51"/>
      <c r="G4" s="51"/>
    </row>
    <row r="5" spans="1:7" x14ac:dyDescent="0.2">
      <c r="A5" s="50"/>
      <c r="D5" s="51"/>
      <c r="E5" s="51"/>
      <c r="F5" s="51"/>
      <c r="G5" s="51"/>
    </row>
    <row r="6" spans="1:7" x14ac:dyDescent="0.2">
      <c r="A6" s="52" t="s">
        <v>3</v>
      </c>
      <c r="B6" s="59" t="s">
        <v>47</v>
      </c>
      <c r="D6" s="51"/>
      <c r="E6" s="51"/>
      <c r="F6" s="51"/>
      <c r="G6" s="51"/>
    </row>
    <row r="7" spans="1:7" x14ac:dyDescent="0.2">
      <c r="A7" s="52" t="s">
        <v>4</v>
      </c>
      <c r="B7" s="59" t="s">
        <v>48</v>
      </c>
    </row>
    <row r="8" spans="1:7" x14ac:dyDescent="0.2">
      <c r="A8" s="52" t="s">
        <v>5</v>
      </c>
      <c r="B8" s="59" t="s">
        <v>49</v>
      </c>
    </row>
    <row r="9" spans="1:7" x14ac:dyDescent="0.2">
      <c r="A9" s="52" t="s">
        <v>6</v>
      </c>
      <c r="B9" s="59" t="s">
        <v>50</v>
      </c>
    </row>
    <row r="10" spans="1:7" x14ac:dyDescent="0.2">
      <c r="A10" s="52" t="s">
        <v>42</v>
      </c>
      <c r="B10" s="59" t="s">
        <v>51</v>
      </c>
    </row>
  </sheetData>
  <sheetProtection sheet="1" objects="1" scenarios="1"/>
  <phoneticPr fontId="3" type="noConversion"/>
  <dataValidations count="2">
    <dataValidation type="list" allowBlank="1" showInputMessage="1" showErrorMessage="1" sqref="B2" xr:uid="{00000000-0002-0000-0000-000000000000}">
      <formula1>"1,2,3,4"</formula1>
    </dataValidation>
    <dataValidation type="list" allowBlank="1" showInputMessage="1" showErrorMessage="1" sqref="B3" xr:uid="{00000000-0002-0000-0000-000001000000}">
      <formula1>"2019,2020,2021,2022,2023"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I47"/>
  <sheetViews>
    <sheetView zoomScale="85" zoomScaleNormal="85" workbookViewId="0">
      <selection activeCell="I34" sqref="I34"/>
    </sheetView>
  </sheetViews>
  <sheetFormatPr baseColWidth="10" defaultColWidth="11.42578125" defaultRowHeight="12.75" x14ac:dyDescent="0.2"/>
  <cols>
    <col min="1" max="1" width="11.5703125" style="19" bestFit="1" customWidth="1"/>
    <col min="2" max="3" width="11.42578125" style="19"/>
    <col min="4" max="5" width="7.42578125" style="19" customWidth="1"/>
    <col min="6" max="6" width="12.140625" style="19" customWidth="1"/>
    <col min="7" max="7" width="11.42578125" style="19"/>
    <col min="8" max="8" width="18.42578125" style="19" customWidth="1"/>
    <col min="9" max="16384" width="11.42578125" style="19"/>
  </cols>
  <sheetData>
    <row r="1" spans="1:9" ht="46.5" customHeight="1" x14ac:dyDescent="0.2">
      <c r="A1" s="71" t="s">
        <v>21</v>
      </c>
      <c r="B1" s="72"/>
      <c r="C1" s="72"/>
      <c r="D1" s="72"/>
      <c r="E1" s="20"/>
      <c r="F1" s="21"/>
      <c r="G1" s="21"/>
      <c r="H1" s="22"/>
    </row>
    <row r="2" spans="1:9" ht="12.75" customHeight="1" x14ac:dyDescent="0.2">
      <c r="A2" s="73" t="s">
        <v>22</v>
      </c>
      <c r="B2" s="74"/>
      <c r="C2" s="74"/>
      <c r="D2" s="74"/>
      <c r="E2" s="23"/>
      <c r="F2" s="24"/>
      <c r="G2" s="24"/>
      <c r="H2" s="25"/>
    </row>
    <row r="3" spans="1:9" ht="33" customHeight="1" x14ac:dyDescent="0.2">
      <c r="A3" s="26"/>
      <c r="B3" s="27"/>
      <c r="C3" s="28"/>
      <c r="D3" s="28"/>
      <c r="E3" s="29"/>
      <c r="F3" s="28"/>
      <c r="G3" s="28"/>
      <c r="H3" s="30"/>
    </row>
    <row r="4" spans="1:9" ht="12.75" customHeight="1" x14ac:dyDescent="0.2">
      <c r="A4" s="75" t="s">
        <v>23</v>
      </c>
      <c r="B4" s="76"/>
      <c r="C4" s="76"/>
      <c r="D4" s="76"/>
      <c r="E4" s="76"/>
      <c r="F4" s="76"/>
      <c r="G4" s="76"/>
      <c r="H4" s="77"/>
    </row>
    <row r="5" spans="1:9" x14ac:dyDescent="0.2">
      <c r="A5" s="31"/>
    </row>
    <row r="6" spans="1:9" ht="15" x14ac:dyDescent="0.2">
      <c r="A6" s="32"/>
    </row>
    <row r="7" spans="1:9" ht="15.75" x14ac:dyDescent="0.25">
      <c r="A7" s="70" t="str">
        <f>"Übungsleiterstundenabrechnung für das "&amp;Stammdaten!B2&amp;". Quartal "&amp;Stammdaten!B3</f>
        <v>Übungsleiterstundenabrechnung für das 2. Quartal 2020</v>
      </c>
      <c r="B7" s="70"/>
      <c r="C7" s="70"/>
      <c r="D7" s="70"/>
      <c r="E7" s="70"/>
      <c r="F7" s="70"/>
      <c r="G7" s="70"/>
      <c r="H7" s="70"/>
    </row>
    <row r="8" spans="1:9" ht="15" x14ac:dyDescent="0.2">
      <c r="A8" s="32"/>
    </row>
    <row r="9" spans="1:9" ht="15" x14ac:dyDescent="0.2">
      <c r="A9" s="32"/>
    </row>
    <row r="10" spans="1:9" ht="15.75" x14ac:dyDescent="0.25">
      <c r="A10" s="33" t="s">
        <v>24</v>
      </c>
      <c r="B10" s="34"/>
      <c r="E10" s="80" t="str">
        <f>A19&amp;" bis "&amp;A21</f>
        <v>April bis Juni</v>
      </c>
      <c r="F10" s="80"/>
      <c r="G10" s="80"/>
      <c r="H10" s="80"/>
    </row>
    <row r="11" spans="1:9" ht="15.75" x14ac:dyDescent="0.25">
      <c r="A11" s="34"/>
    </row>
    <row r="12" spans="1:9" ht="15.75" x14ac:dyDescent="0.25">
      <c r="A12" s="33" t="s">
        <v>25</v>
      </c>
      <c r="C12" s="34"/>
      <c r="E12" s="78" t="str">
        <f>Monat1!K5</f>
        <v>Thiemel Reiner</v>
      </c>
      <c r="F12" s="78"/>
      <c r="G12" s="78"/>
      <c r="H12" s="78"/>
      <c r="I12" s="35"/>
    </row>
    <row r="13" spans="1:9" ht="15.75" x14ac:dyDescent="0.25">
      <c r="A13" s="34"/>
    </row>
    <row r="14" spans="1:9" ht="15.75" x14ac:dyDescent="0.25">
      <c r="A14" s="33" t="s">
        <v>26</v>
      </c>
      <c r="E14" s="68" t="s">
        <v>27</v>
      </c>
      <c r="F14" s="68"/>
      <c r="G14" s="68"/>
      <c r="H14" s="68"/>
    </row>
    <row r="15" spans="1:9" x14ac:dyDescent="0.2">
      <c r="A15" s="36"/>
    </row>
    <row r="16" spans="1:9" ht="38.25" customHeight="1" x14ac:dyDescent="0.2">
      <c r="A16" s="31"/>
    </row>
    <row r="17" spans="1:8" x14ac:dyDescent="0.2">
      <c r="A17" s="31"/>
    </row>
    <row r="18" spans="1:8" ht="15" x14ac:dyDescent="0.2">
      <c r="A18" s="65" t="s">
        <v>28</v>
      </c>
      <c r="B18" s="65"/>
      <c r="C18" s="65"/>
      <c r="D18" s="65"/>
      <c r="E18" s="65" t="s">
        <v>29</v>
      </c>
      <c r="F18" s="65"/>
      <c r="G18" s="65"/>
      <c r="H18" s="65"/>
    </row>
    <row r="19" spans="1:8" x14ac:dyDescent="0.2">
      <c r="A19" s="67" t="str">
        <f>IF(Stammdaten!B2=1,"Januar",IF(Stammdaten!B2=2,"April",IF(Stammdaten!B2=3,"Juli","Oktober")))</f>
        <v>April</v>
      </c>
      <c r="B19" s="67"/>
      <c r="C19" s="67"/>
      <c r="D19" s="67"/>
      <c r="E19" s="66">
        <f>Monat1!E25</f>
        <v>0</v>
      </c>
      <c r="F19" s="67"/>
      <c r="G19" s="67"/>
      <c r="H19" s="67"/>
    </row>
    <row r="20" spans="1:8" x14ac:dyDescent="0.2">
      <c r="A20" s="67" t="str">
        <f>IF(Stammdaten!B2=1,"Februar",IF(Stammdaten!B2=2,"Mai",IF(Stammdaten!B2=3,"August","November")))</f>
        <v>Mai</v>
      </c>
      <c r="B20" s="67"/>
      <c r="C20" s="67"/>
      <c r="D20" s="67"/>
      <c r="E20" s="66">
        <f>Monat2!E25</f>
        <v>0</v>
      </c>
      <c r="F20" s="67"/>
      <c r="G20" s="67"/>
      <c r="H20" s="67"/>
    </row>
    <row r="21" spans="1:8" x14ac:dyDescent="0.2">
      <c r="A21" s="67" t="str">
        <f>IF(Stammdaten!B2=1,"März",IF(Stammdaten!B2=2,"Juni",IF(Stammdaten!B2=3,"September","Dezember")))</f>
        <v>Juni</v>
      </c>
      <c r="B21" s="67"/>
      <c r="C21" s="67"/>
      <c r="D21" s="67"/>
      <c r="E21" s="66">
        <f>Monat3!E25</f>
        <v>0</v>
      </c>
      <c r="F21" s="67"/>
      <c r="G21" s="67"/>
      <c r="H21" s="67"/>
    </row>
    <row r="22" spans="1:8" ht="15" x14ac:dyDescent="0.2">
      <c r="A22" s="65" t="s">
        <v>30</v>
      </c>
      <c r="B22" s="65"/>
      <c r="C22" s="65"/>
      <c r="D22" s="65"/>
      <c r="E22" s="83">
        <f>SUM(E19:E21)</f>
        <v>0</v>
      </c>
      <c r="F22" s="83"/>
      <c r="G22" s="83"/>
      <c r="H22" s="83"/>
    </row>
    <row r="23" spans="1:8" ht="15.75" x14ac:dyDescent="0.2">
      <c r="C23" s="37"/>
      <c r="G23" s="38"/>
    </row>
    <row r="24" spans="1:8" ht="14.25" x14ac:dyDescent="0.2">
      <c r="A24" s="39"/>
    </row>
    <row r="25" spans="1:8" ht="15.75" x14ac:dyDescent="0.25">
      <c r="A25" s="82" t="s">
        <v>31</v>
      </c>
      <c r="B25" s="82"/>
      <c r="C25" s="82"/>
      <c r="D25" s="82"/>
      <c r="E25" s="82"/>
      <c r="F25" s="82"/>
      <c r="G25" s="82"/>
      <c r="H25" s="82"/>
    </row>
    <row r="26" spans="1:8" ht="15.75" x14ac:dyDescent="0.25">
      <c r="A26" s="82" t="s">
        <v>32</v>
      </c>
      <c r="B26" s="82"/>
      <c r="C26" s="82"/>
      <c r="D26" s="82"/>
      <c r="E26" s="82"/>
      <c r="F26" s="82"/>
      <c r="G26" s="82"/>
      <c r="H26" s="82"/>
    </row>
    <row r="27" spans="1:8" ht="45" customHeight="1" x14ac:dyDescent="0.25">
      <c r="A27" s="40"/>
    </row>
    <row r="28" spans="1:8" ht="15" x14ac:dyDescent="0.25">
      <c r="A28" s="81" t="s">
        <v>33</v>
      </c>
      <c r="B28" s="81"/>
      <c r="C28" s="81"/>
      <c r="D28" s="81"/>
      <c r="E28" s="81"/>
      <c r="F28" s="81"/>
      <c r="G28" s="81"/>
      <c r="H28" s="81"/>
    </row>
    <row r="29" spans="1:8" ht="15" x14ac:dyDescent="0.25">
      <c r="A29" s="40"/>
    </row>
    <row r="30" spans="1:8" ht="15" x14ac:dyDescent="0.25">
      <c r="A30" s="40"/>
    </row>
    <row r="31" spans="1:8" ht="15" x14ac:dyDescent="0.25">
      <c r="A31" s="40"/>
    </row>
    <row r="32" spans="1:8" ht="15.75" x14ac:dyDescent="0.25">
      <c r="A32" s="79" t="s">
        <v>34</v>
      </c>
      <c r="B32" s="79"/>
      <c r="C32" s="79"/>
      <c r="D32" s="79"/>
      <c r="E32" s="79"/>
      <c r="F32" s="79"/>
      <c r="G32" s="79"/>
      <c r="H32" s="79"/>
    </row>
    <row r="33" spans="1:8" ht="12.75" customHeight="1" x14ac:dyDescent="0.25">
      <c r="A33" s="41"/>
    </row>
    <row r="34" spans="1:8" ht="15.75" x14ac:dyDescent="0.25">
      <c r="A34" s="41"/>
    </row>
    <row r="35" spans="1:8" ht="15" x14ac:dyDescent="0.25">
      <c r="A35" s="69" t="s">
        <v>44</v>
      </c>
      <c r="B35" s="69"/>
      <c r="C35" s="69"/>
      <c r="D35" s="69"/>
      <c r="E35" s="69"/>
      <c r="F35" s="69"/>
      <c r="G35" s="69"/>
      <c r="H35" s="55" t="s">
        <v>45</v>
      </c>
    </row>
    <row r="36" spans="1:8" ht="15" x14ac:dyDescent="0.25">
      <c r="A36" s="53"/>
      <c r="B36" s="53"/>
      <c r="C36" s="53"/>
      <c r="D36" s="53"/>
      <c r="E36" s="53"/>
      <c r="F36" s="53"/>
      <c r="G36" s="53"/>
      <c r="H36" s="53"/>
    </row>
    <row r="37" spans="1:8" ht="15" x14ac:dyDescent="0.25">
      <c r="A37" s="61"/>
      <c r="B37" s="61"/>
      <c r="C37" s="61"/>
      <c r="D37" s="61"/>
      <c r="E37" s="61"/>
      <c r="F37" s="61"/>
      <c r="G37" s="61"/>
      <c r="H37" s="56"/>
    </row>
    <row r="38" spans="1:8" ht="15" x14ac:dyDescent="0.25">
      <c r="A38" s="54"/>
      <c r="B38" s="54"/>
      <c r="C38" s="54"/>
      <c r="D38" s="54"/>
      <c r="E38" s="54"/>
      <c r="F38" s="54"/>
      <c r="G38" s="54"/>
      <c r="H38" s="54"/>
    </row>
    <row r="39" spans="1:8" ht="15" x14ac:dyDescent="0.25">
      <c r="A39" s="61" t="s">
        <v>43</v>
      </c>
      <c r="B39" s="61"/>
      <c r="C39" s="61"/>
      <c r="D39" s="61"/>
      <c r="E39" s="61"/>
      <c r="F39" s="61"/>
      <c r="G39" s="61"/>
      <c r="H39" s="56" t="s">
        <v>45</v>
      </c>
    </row>
    <row r="40" spans="1:8" ht="15" x14ac:dyDescent="0.25">
      <c r="A40" s="62"/>
      <c r="B40" s="63"/>
      <c r="C40" s="63"/>
      <c r="D40" s="63"/>
      <c r="E40" s="63"/>
      <c r="F40" s="63"/>
      <c r="G40" s="63"/>
      <c r="H40" s="63"/>
    </row>
    <row r="41" spans="1:8" ht="15.75" x14ac:dyDescent="0.25">
      <c r="A41" s="41"/>
    </row>
    <row r="42" spans="1:8" ht="15.75" x14ac:dyDescent="0.25">
      <c r="A42" s="64" t="s">
        <v>35</v>
      </c>
      <c r="B42" s="64"/>
      <c r="C42" s="64"/>
      <c r="D42" s="64"/>
      <c r="E42" s="64"/>
      <c r="F42" s="64"/>
      <c r="G42" s="64"/>
      <c r="H42" s="64"/>
    </row>
    <row r="43" spans="1:8" ht="15.75" x14ac:dyDescent="0.25">
      <c r="A43" s="41"/>
    </row>
    <row r="44" spans="1:8" ht="15.75" x14ac:dyDescent="0.25">
      <c r="A44" s="64" t="s">
        <v>36</v>
      </c>
      <c r="B44" s="64"/>
      <c r="C44" s="64"/>
      <c r="D44" s="64"/>
      <c r="E44" s="64"/>
      <c r="F44" s="64"/>
      <c r="G44" s="64"/>
      <c r="H44" s="64"/>
    </row>
    <row r="45" spans="1:8" ht="15" x14ac:dyDescent="0.25">
      <c r="A45" s="40"/>
    </row>
    <row r="46" spans="1:8" ht="15" x14ac:dyDescent="0.25">
      <c r="A46" s="40"/>
    </row>
    <row r="47" spans="1:8" ht="15.75" x14ac:dyDescent="0.25">
      <c r="A47" s="42"/>
    </row>
  </sheetData>
  <mergeCells count="27">
    <mergeCell ref="A35:G35"/>
    <mergeCell ref="A7:H7"/>
    <mergeCell ref="E20:H20"/>
    <mergeCell ref="E21:H21"/>
    <mergeCell ref="A1:D1"/>
    <mergeCell ref="A2:D2"/>
    <mergeCell ref="A4:H4"/>
    <mergeCell ref="A18:D18"/>
    <mergeCell ref="E18:H18"/>
    <mergeCell ref="E12:H12"/>
    <mergeCell ref="A32:H32"/>
    <mergeCell ref="E10:H10"/>
    <mergeCell ref="A28:H28"/>
    <mergeCell ref="A26:H26"/>
    <mergeCell ref="A25:H25"/>
    <mergeCell ref="E22:H22"/>
    <mergeCell ref="A22:D22"/>
    <mergeCell ref="E19:H19"/>
    <mergeCell ref="A19:D19"/>
    <mergeCell ref="E14:H14"/>
    <mergeCell ref="A21:D21"/>
    <mergeCell ref="A20:D20"/>
    <mergeCell ref="A37:G37"/>
    <mergeCell ref="A39:G39"/>
    <mergeCell ref="A40:H40"/>
    <mergeCell ref="A44:H44"/>
    <mergeCell ref="A42:H42"/>
  </mergeCells>
  <phoneticPr fontId="3" type="noConversion"/>
  <pageMargins left="0.78740157480314965" right="0.39370078740157483" top="0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P30"/>
  <sheetViews>
    <sheetView zoomScale="115" workbookViewId="0">
      <selection activeCell="N19" sqref="N19"/>
    </sheetView>
  </sheetViews>
  <sheetFormatPr baseColWidth="10" defaultRowHeight="12.75" x14ac:dyDescent="0.2"/>
  <cols>
    <col min="1" max="1" width="7.85546875" customWidth="1"/>
    <col min="2" max="2" width="12.140625" customWidth="1"/>
    <col min="3" max="4" width="9.85546875" customWidth="1"/>
    <col min="5" max="6" width="3" customWidth="1"/>
    <col min="7" max="7" width="8" customWidth="1"/>
    <col min="8" max="8" width="9.7109375" customWidth="1"/>
    <col min="9" max="9" width="15" customWidth="1"/>
    <col min="10" max="13" width="3.28515625" customWidth="1"/>
    <col min="14" max="14" width="15.42578125" customWidth="1"/>
    <col min="15" max="15" width="14.42578125" customWidth="1"/>
    <col min="16" max="16" width="3.28515625" customWidth="1"/>
  </cols>
  <sheetData>
    <row r="1" spans="1:16" ht="33" customHeight="1" x14ac:dyDescent="0.3">
      <c r="A1" s="101" t="s">
        <v>37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88" t="str">
        <f>IF(Quartal!A19="","",Quartal!A19&amp;" "&amp;Stammdaten!B3)</f>
        <v>April 2020</v>
      </c>
      <c r="P1" s="88"/>
    </row>
    <row r="2" spans="1:16" x14ac:dyDescent="0.2">
      <c r="O2" s="104" t="s">
        <v>0</v>
      </c>
      <c r="P2" s="104"/>
    </row>
    <row r="3" spans="1:16" ht="7.5" customHeight="1" x14ac:dyDescent="0.2"/>
    <row r="4" spans="1:16" ht="14.85" customHeight="1" x14ac:dyDescent="0.2">
      <c r="A4" s="2" t="s">
        <v>1</v>
      </c>
      <c r="B4" s="3"/>
      <c r="C4" s="3"/>
      <c r="D4" s="4"/>
      <c r="E4" s="4"/>
      <c r="F4" s="4"/>
      <c r="G4" s="4"/>
      <c r="H4" s="5"/>
      <c r="I4" s="43" t="s">
        <v>2</v>
      </c>
      <c r="J4" s="21"/>
      <c r="K4" s="21"/>
      <c r="L4" s="21"/>
      <c r="M4" s="21"/>
      <c r="N4" s="21"/>
      <c r="O4" s="21"/>
      <c r="P4" s="22"/>
    </row>
    <row r="5" spans="1:16" ht="17.25" customHeight="1" x14ac:dyDescent="0.2">
      <c r="A5" s="6"/>
      <c r="B5" s="7"/>
      <c r="C5" s="7"/>
      <c r="D5" s="7"/>
      <c r="E5" s="7"/>
      <c r="F5" s="7"/>
      <c r="G5" s="7"/>
      <c r="H5" s="8"/>
      <c r="I5" s="44" t="s">
        <v>3</v>
      </c>
      <c r="J5" s="24"/>
      <c r="K5" s="74" t="str">
        <f>Stammdaten!B6</f>
        <v>Thiemel Reiner</v>
      </c>
      <c r="L5" s="74"/>
      <c r="M5" s="74"/>
      <c r="N5" s="74"/>
      <c r="O5" s="74"/>
      <c r="P5" s="25"/>
    </row>
    <row r="6" spans="1:16" ht="14.85" customHeight="1" x14ac:dyDescent="0.2">
      <c r="A6" s="105" t="s">
        <v>46</v>
      </c>
      <c r="B6" s="106"/>
      <c r="C6" s="106"/>
      <c r="D6" s="106"/>
      <c r="E6" s="106"/>
      <c r="F6" s="106"/>
      <c r="G6" s="106"/>
      <c r="H6" s="107"/>
      <c r="I6" s="44" t="s">
        <v>4</v>
      </c>
      <c r="J6" s="24"/>
      <c r="K6" s="74" t="str">
        <f>Stammdaten!B7</f>
        <v>Engelhardtstr. 45</v>
      </c>
      <c r="L6" s="74"/>
      <c r="M6" s="74"/>
      <c r="N6" s="74"/>
      <c r="O6" s="74"/>
      <c r="P6" s="25"/>
    </row>
    <row r="7" spans="1:16" ht="14.85" customHeight="1" x14ac:dyDescent="0.2">
      <c r="A7" s="105"/>
      <c r="B7" s="106"/>
      <c r="C7" s="106"/>
      <c r="D7" s="106"/>
      <c r="E7" s="106"/>
      <c r="F7" s="106"/>
      <c r="G7" s="106"/>
      <c r="H7" s="107"/>
      <c r="I7" s="44" t="s">
        <v>5</v>
      </c>
      <c r="J7" s="24"/>
      <c r="K7" s="74" t="str">
        <f>Stammdaten!B8</f>
        <v>90596 Schwanstetten</v>
      </c>
      <c r="L7" s="74"/>
      <c r="M7" s="74"/>
      <c r="N7" s="74"/>
      <c r="O7" s="74"/>
      <c r="P7" s="25"/>
    </row>
    <row r="8" spans="1:16" ht="14.85" customHeight="1" x14ac:dyDescent="0.2">
      <c r="A8" s="6"/>
      <c r="B8" s="7"/>
      <c r="C8" s="7"/>
      <c r="D8" s="7"/>
      <c r="E8" s="7"/>
      <c r="F8" s="7"/>
      <c r="G8" s="7"/>
      <c r="H8" s="8"/>
      <c r="I8" s="44" t="s">
        <v>6</v>
      </c>
      <c r="J8" s="24"/>
      <c r="K8" s="74" t="str">
        <f>Stammdaten!B9</f>
        <v>0151 61452962</v>
      </c>
      <c r="L8" s="74"/>
      <c r="M8" s="74"/>
      <c r="N8" s="74"/>
      <c r="O8" s="74"/>
      <c r="P8" s="25"/>
    </row>
    <row r="9" spans="1:16" ht="14.85" customHeight="1" x14ac:dyDescent="0.2">
      <c r="A9" s="9"/>
      <c r="B9" s="10"/>
      <c r="C9" s="10"/>
      <c r="D9" s="10"/>
      <c r="E9" s="10"/>
      <c r="F9" s="10"/>
      <c r="G9" s="10"/>
      <c r="H9" s="1"/>
      <c r="I9" s="45" t="s">
        <v>7</v>
      </c>
      <c r="J9" s="28"/>
      <c r="K9" s="103" t="str">
        <f>Stammdaten!B10</f>
        <v>Thiemel.Reiner@kenshokan.de</v>
      </c>
      <c r="L9" s="103"/>
      <c r="M9" s="103"/>
      <c r="N9" s="103"/>
      <c r="O9" s="103"/>
      <c r="P9" s="30"/>
    </row>
    <row r="11" spans="1:16" x14ac:dyDescent="0.2">
      <c r="A11" s="98" t="s">
        <v>8</v>
      </c>
      <c r="B11" s="98"/>
      <c r="C11" s="84" t="s">
        <v>9</v>
      </c>
      <c r="D11" s="85"/>
      <c r="E11" s="98" t="s">
        <v>10</v>
      </c>
      <c r="F11" s="98"/>
      <c r="G11" s="98"/>
      <c r="H11" s="98" t="s">
        <v>11</v>
      </c>
      <c r="I11" s="98"/>
      <c r="J11" s="98" t="s">
        <v>12</v>
      </c>
      <c r="K11" s="98"/>
      <c r="L11" s="98"/>
      <c r="M11" s="98"/>
      <c r="N11" s="16" t="s">
        <v>18</v>
      </c>
      <c r="O11" s="98" t="s">
        <v>19</v>
      </c>
      <c r="P11" s="98"/>
    </row>
    <row r="12" spans="1:16" x14ac:dyDescent="0.2">
      <c r="A12" s="99"/>
      <c r="B12" s="99"/>
      <c r="C12" s="60"/>
      <c r="D12" s="60"/>
      <c r="E12" s="94" t="str">
        <f>IF(C12&lt;=0,"",((HOUR(D12)*60+MINUTE(D12))-(HOUR(C12)*60+MINUTE(C12)))/45)</f>
        <v/>
      </c>
      <c r="F12" s="94"/>
      <c r="G12" s="94"/>
      <c r="H12" s="100"/>
      <c r="I12" s="100"/>
      <c r="J12" s="93"/>
      <c r="K12" s="93"/>
      <c r="L12" s="93"/>
      <c r="M12" s="93"/>
      <c r="N12" s="18"/>
      <c r="O12" s="93"/>
      <c r="P12" s="93"/>
    </row>
    <row r="13" spans="1:16" x14ac:dyDescent="0.2">
      <c r="A13" s="99"/>
      <c r="B13" s="99"/>
      <c r="C13" s="60"/>
      <c r="D13" s="60"/>
      <c r="E13" s="94" t="str">
        <f>IF(C13&lt;=0,"",((HOUR(D13)*60+MINUTE(D13))-(HOUR(C13)*60+MINUTE(C13)))/45)</f>
        <v/>
      </c>
      <c r="F13" s="94"/>
      <c r="G13" s="94"/>
      <c r="H13" s="100"/>
      <c r="I13" s="100"/>
      <c r="J13" s="93"/>
      <c r="K13" s="93"/>
      <c r="L13" s="93"/>
      <c r="M13" s="93"/>
      <c r="N13" s="18"/>
      <c r="O13" s="93"/>
      <c r="P13" s="93"/>
    </row>
    <row r="14" spans="1:16" x14ac:dyDescent="0.2">
      <c r="A14" s="99"/>
      <c r="B14" s="99"/>
      <c r="C14" s="60"/>
      <c r="D14" s="60"/>
      <c r="E14" s="94" t="str">
        <f t="shared" ref="E14:E24" si="0">IF(C14&lt;=0,"",((HOUR(D14)*60+MINUTE(D14))-(HOUR(C14)*60+MINUTE(C14)))/45)</f>
        <v/>
      </c>
      <c r="F14" s="94"/>
      <c r="G14" s="94"/>
      <c r="H14" s="100"/>
      <c r="I14" s="100"/>
      <c r="J14" s="93"/>
      <c r="K14" s="93"/>
      <c r="L14" s="93"/>
      <c r="M14" s="93"/>
      <c r="N14" s="18"/>
      <c r="O14" s="93"/>
      <c r="P14" s="93"/>
    </row>
    <row r="15" spans="1:16" x14ac:dyDescent="0.2">
      <c r="A15" s="99"/>
      <c r="B15" s="99"/>
      <c r="C15" s="60"/>
      <c r="D15" s="60"/>
      <c r="E15" s="94" t="str">
        <f t="shared" si="0"/>
        <v/>
      </c>
      <c r="F15" s="94"/>
      <c r="G15" s="94"/>
      <c r="H15" s="100"/>
      <c r="I15" s="100"/>
      <c r="J15" s="93"/>
      <c r="K15" s="93"/>
      <c r="L15" s="93"/>
      <c r="M15" s="93"/>
      <c r="N15" s="18"/>
      <c r="O15" s="93"/>
      <c r="P15" s="93"/>
    </row>
    <row r="16" spans="1:16" x14ac:dyDescent="0.2">
      <c r="A16" s="99"/>
      <c r="B16" s="99"/>
      <c r="C16" s="60"/>
      <c r="D16" s="60"/>
      <c r="E16" s="94" t="str">
        <f t="shared" si="0"/>
        <v/>
      </c>
      <c r="F16" s="94"/>
      <c r="G16" s="94"/>
      <c r="H16" s="100"/>
      <c r="I16" s="100"/>
      <c r="J16" s="93"/>
      <c r="K16" s="93"/>
      <c r="L16" s="93"/>
      <c r="M16" s="93"/>
      <c r="N16" s="18"/>
      <c r="O16" s="93"/>
      <c r="P16" s="93"/>
    </row>
    <row r="17" spans="1:16" x14ac:dyDescent="0.2">
      <c r="A17" s="99"/>
      <c r="B17" s="99"/>
      <c r="C17" s="60"/>
      <c r="D17" s="60"/>
      <c r="E17" s="94" t="str">
        <f t="shared" si="0"/>
        <v/>
      </c>
      <c r="F17" s="94"/>
      <c r="G17" s="94"/>
      <c r="H17" s="100"/>
      <c r="I17" s="100"/>
      <c r="J17" s="93"/>
      <c r="K17" s="93"/>
      <c r="L17" s="93"/>
      <c r="M17" s="93"/>
      <c r="N17" s="18"/>
      <c r="O17" s="93"/>
      <c r="P17" s="93"/>
    </row>
    <row r="18" spans="1:16" x14ac:dyDescent="0.2">
      <c r="A18" s="99"/>
      <c r="B18" s="99"/>
      <c r="C18" s="60"/>
      <c r="D18" s="60"/>
      <c r="E18" s="94" t="str">
        <f t="shared" si="0"/>
        <v/>
      </c>
      <c r="F18" s="94"/>
      <c r="G18" s="94"/>
      <c r="H18" s="100"/>
      <c r="I18" s="100"/>
      <c r="J18" s="93"/>
      <c r="K18" s="93"/>
      <c r="L18" s="93"/>
      <c r="M18" s="93"/>
      <c r="N18" s="18"/>
      <c r="O18" s="93"/>
      <c r="P18" s="93"/>
    </row>
    <row r="19" spans="1:16" x14ac:dyDescent="0.2">
      <c r="A19" s="99"/>
      <c r="B19" s="99"/>
      <c r="C19" s="60"/>
      <c r="D19" s="60"/>
      <c r="E19" s="94" t="str">
        <f t="shared" ref="E19" si="1">IF(C19&lt;=0,"",((HOUR(D19)*60+MINUTE(D19))-(HOUR(C19)*60+MINUTE(C19)))/45)</f>
        <v/>
      </c>
      <c r="F19" s="94"/>
      <c r="G19" s="94"/>
      <c r="H19" s="100"/>
      <c r="I19" s="100"/>
      <c r="J19" s="93"/>
      <c r="K19" s="93"/>
      <c r="L19" s="93"/>
      <c r="M19" s="93"/>
      <c r="N19" s="18"/>
      <c r="O19" s="93"/>
      <c r="P19" s="93"/>
    </row>
    <row r="20" spans="1:16" x14ac:dyDescent="0.2">
      <c r="A20" s="99"/>
      <c r="B20" s="99"/>
      <c r="C20" s="60"/>
      <c r="D20" s="60"/>
      <c r="E20" s="94" t="str">
        <f t="shared" si="0"/>
        <v/>
      </c>
      <c r="F20" s="94"/>
      <c r="G20" s="94"/>
      <c r="H20" s="100"/>
      <c r="I20" s="100"/>
      <c r="J20" s="93"/>
      <c r="K20" s="93"/>
      <c r="L20" s="93"/>
      <c r="M20" s="93"/>
      <c r="N20" s="18"/>
      <c r="O20" s="93"/>
      <c r="P20" s="93"/>
    </row>
    <row r="21" spans="1:16" x14ac:dyDescent="0.2">
      <c r="A21" s="99"/>
      <c r="B21" s="99"/>
      <c r="C21" s="60"/>
      <c r="D21" s="60"/>
      <c r="E21" s="94" t="str">
        <f t="shared" si="0"/>
        <v/>
      </c>
      <c r="F21" s="94"/>
      <c r="G21" s="94"/>
      <c r="H21" s="100"/>
      <c r="I21" s="100"/>
      <c r="J21" s="93"/>
      <c r="K21" s="93"/>
      <c r="L21" s="93"/>
      <c r="M21" s="93"/>
      <c r="N21" s="18"/>
      <c r="O21" s="93"/>
      <c r="P21" s="93"/>
    </row>
    <row r="22" spans="1:16" x14ac:dyDescent="0.2">
      <c r="A22" s="99"/>
      <c r="B22" s="99"/>
      <c r="C22" s="60"/>
      <c r="D22" s="60"/>
      <c r="E22" s="94" t="str">
        <f t="shared" si="0"/>
        <v/>
      </c>
      <c r="F22" s="94"/>
      <c r="G22" s="94"/>
      <c r="H22" s="100"/>
      <c r="I22" s="100"/>
      <c r="J22" s="93"/>
      <c r="K22" s="93"/>
      <c r="L22" s="93"/>
      <c r="M22" s="93"/>
      <c r="N22" s="18"/>
      <c r="O22" s="93"/>
      <c r="P22" s="93"/>
    </row>
    <row r="23" spans="1:16" x14ac:dyDescent="0.2">
      <c r="A23" s="99"/>
      <c r="B23" s="99"/>
      <c r="C23" s="60"/>
      <c r="D23" s="60"/>
      <c r="E23" s="94" t="str">
        <f t="shared" si="0"/>
        <v/>
      </c>
      <c r="F23" s="94"/>
      <c r="G23" s="94"/>
      <c r="H23" s="100"/>
      <c r="I23" s="100"/>
      <c r="J23" s="93"/>
      <c r="K23" s="93"/>
      <c r="L23" s="93"/>
      <c r="M23" s="93"/>
      <c r="N23" s="18"/>
      <c r="O23" s="93"/>
      <c r="P23" s="93"/>
    </row>
    <row r="24" spans="1:16" x14ac:dyDescent="0.2">
      <c r="A24" s="99"/>
      <c r="B24" s="99"/>
      <c r="C24" s="60"/>
      <c r="D24" s="60"/>
      <c r="E24" s="94" t="str">
        <f t="shared" si="0"/>
        <v/>
      </c>
      <c r="F24" s="94"/>
      <c r="G24" s="94"/>
      <c r="H24" s="100"/>
      <c r="I24" s="100"/>
      <c r="J24" s="93"/>
      <c r="K24" s="93"/>
      <c r="L24" s="93"/>
      <c r="M24" s="93"/>
      <c r="N24" s="18"/>
      <c r="O24" s="93"/>
      <c r="P24" s="93"/>
    </row>
    <row r="25" spans="1:16" x14ac:dyDescent="0.2">
      <c r="A25" s="92"/>
      <c r="B25" s="92"/>
      <c r="C25" s="86" t="s">
        <v>13</v>
      </c>
      <c r="D25" s="87"/>
      <c r="E25" s="89">
        <f>SUM(E12:G24)</f>
        <v>0</v>
      </c>
      <c r="F25" s="90"/>
      <c r="G25" s="91"/>
      <c r="H25" s="108"/>
      <c r="I25" s="108"/>
      <c r="J25" s="92"/>
      <c r="K25" s="92"/>
      <c r="L25" s="92"/>
      <c r="M25" s="92"/>
      <c r="N25" s="17"/>
      <c r="O25" s="92"/>
      <c r="P25" s="92"/>
    </row>
    <row r="27" spans="1:16" ht="33" customHeight="1" x14ac:dyDescent="0.2">
      <c r="A27" s="96" t="s">
        <v>20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</row>
    <row r="29" spans="1:16" ht="18.75" customHeight="1" x14ac:dyDescent="0.2">
      <c r="A29" s="12" t="s">
        <v>14</v>
      </c>
      <c r="B29" s="13"/>
      <c r="C29" s="13"/>
      <c r="D29" s="13"/>
      <c r="E29" s="14"/>
      <c r="F29" s="12"/>
      <c r="G29" s="13"/>
      <c r="H29" s="13"/>
      <c r="I29" s="13"/>
      <c r="J29" s="13"/>
      <c r="K29" s="14"/>
      <c r="L29" s="12"/>
      <c r="M29" s="13"/>
      <c r="N29" s="13"/>
      <c r="O29" s="13"/>
      <c r="P29" s="14"/>
    </row>
    <row r="30" spans="1:16" ht="11.25" customHeight="1" x14ac:dyDescent="0.2">
      <c r="A30" s="11"/>
      <c r="B30" s="95" t="s">
        <v>15</v>
      </c>
      <c r="C30" s="95"/>
      <c r="D30" s="95"/>
      <c r="E30" s="15"/>
      <c r="F30" s="11"/>
      <c r="G30" s="95" t="s">
        <v>16</v>
      </c>
      <c r="H30" s="95"/>
      <c r="I30" s="95"/>
      <c r="J30" s="95"/>
      <c r="K30" s="15"/>
      <c r="L30" s="11"/>
      <c r="M30" s="95" t="s">
        <v>17</v>
      </c>
      <c r="N30" s="95"/>
      <c r="O30" s="95"/>
      <c r="P30" s="15"/>
    </row>
  </sheetData>
  <mergeCells count="90">
    <mergeCell ref="B30:D30"/>
    <mergeCell ref="H25:I25"/>
    <mergeCell ref="H15:I15"/>
    <mergeCell ref="H16:I16"/>
    <mergeCell ref="H23:I23"/>
    <mergeCell ref="H24:I24"/>
    <mergeCell ref="H19:I19"/>
    <mergeCell ref="H20:I20"/>
    <mergeCell ref="G30:J30"/>
    <mergeCell ref="A25:B25"/>
    <mergeCell ref="A18:B18"/>
    <mergeCell ref="A19:B19"/>
    <mergeCell ref="A20:B20"/>
    <mergeCell ref="A21:B21"/>
    <mergeCell ref="A22:B22"/>
    <mergeCell ref="A23:B23"/>
    <mergeCell ref="A1:N1"/>
    <mergeCell ref="H11:I11"/>
    <mergeCell ref="H12:I12"/>
    <mergeCell ref="K7:O7"/>
    <mergeCell ref="K8:O8"/>
    <mergeCell ref="K9:O9"/>
    <mergeCell ref="E11:G11"/>
    <mergeCell ref="E12:G12"/>
    <mergeCell ref="O2:P2"/>
    <mergeCell ref="A6:H7"/>
    <mergeCell ref="K5:O5"/>
    <mergeCell ref="K6:O6"/>
    <mergeCell ref="O11:P11"/>
    <mergeCell ref="O12:P12"/>
    <mergeCell ref="J11:M11"/>
    <mergeCell ref="J12:M12"/>
    <mergeCell ref="M30:O30"/>
    <mergeCell ref="A27:P27"/>
    <mergeCell ref="A11:B11"/>
    <mergeCell ref="A12:B12"/>
    <mergeCell ref="A13:B13"/>
    <mergeCell ref="A14:B14"/>
    <mergeCell ref="A15:B15"/>
    <mergeCell ref="H17:I17"/>
    <mergeCell ref="H18:I18"/>
    <mergeCell ref="H21:I21"/>
    <mergeCell ref="H22:I22"/>
    <mergeCell ref="H13:I13"/>
    <mergeCell ref="H14:I14"/>
    <mergeCell ref="A16:B16"/>
    <mergeCell ref="A17:B17"/>
    <mergeCell ref="A24:B24"/>
    <mergeCell ref="E13:G13"/>
    <mergeCell ref="E14:G14"/>
    <mergeCell ref="E19:G19"/>
    <mergeCell ref="E20:G20"/>
    <mergeCell ref="E15:G15"/>
    <mergeCell ref="E16:G16"/>
    <mergeCell ref="E17:G17"/>
    <mergeCell ref="E23:G23"/>
    <mergeCell ref="E24:G24"/>
    <mergeCell ref="E18:G18"/>
    <mergeCell ref="J17:M17"/>
    <mergeCell ref="E21:G21"/>
    <mergeCell ref="E22:G22"/>
    <mergeCell ref="J19:M19"/>
    <mergeCell ref="J20:M20"/>
    <mergeCell ref="J21:M21"/>
    <mergeCell ref="O24:P24"/>
    <mergeCell ref="J18:M18"/>
    <mergeCell ref="O13:P13"/>
    <mergeCell ref="O14:P14"/>
    <mergeCell ref="O15:P15"/>
    <mergeCell ref="O16:P16"/>
    <mergeCell ref="J16:M16"/>
    <mergeCell ref="J13:M13"/>
    <mergeCell ref="J14:M14"/>
    <mergeCell ref="J15:M15"/>
    <mergeCell ref="C11:D11"/>
    <mergeCell ref="C25:D25"/>
    <mergeCell ref="O1:P1"/>
    <mergeCell ref="E25:G25"/>
    <mergeCell ref="O25:P25"/>
    <mergeCell ref="O19:P19"/>
    <mergeCell ref="O20:P20"/>
    <mergeCell ref="O21:P21"/>
    <mergeCell ref="O22:P22"/>
    <mergeCell ref="J22:M22"/>
    <mergeCell ref="J23:M23"/>
    <mergeCell ref="J24:M24"/>
    <mergeCell ref="J25:M25"/>
    <mergeCell ref="O17:P17"/>
    <mergeCell ref="O18:P18"/>
    <mergeCell ref="O23:P23"/>
  </mergeCells>
  <phoneticPr fontId="3" type="noConversion"/>
  <dataValidations xWindow="267" yWindow="658" count="4">
    <dataValidation type="list" allowBlank="1" showInputMessage="1" showErrorMessage="1" sqref="N12:N24" xr:uid="{00000000-0002-0000-0200-000000000000}">
      <formula1>"Astrid-Lindgren, VfL Halle"</formula1>
    </dataValidation>
    <dataValidation type="whole" allowBlank="1" showInputMessage="1" showErrorMessage="1" sqref="J12:M24" xr:uid="{00000000-0002-0000-0200-000001000000}">
      <formula1>1</formula1>
      <formula2>40</formula2>
    </dataValidation>
    <dataValidation type="date" allowBlank="1" showInputMessage="1" showErrorMessage="1" sqref="A12:B24" xr:uid="{00000000-0002-0000-0200-000002000000}">
      <formula1>43466</formula1>
      <formula2>46022</formula2>
    </dataValidation>
    <dataValidation type="list" allowBlank="1" showInputMessage="1" showErrorMessage="1" sqref="H12:I24" xr:uid="{00000000-0002-0000-0200-000003000000}">
      <formula1>"Breitentraining,Unterstufe,Oberstufe,Wettkampftraining,Kindertraining,Prüfungsvorbereitung,Kata-Training,Kumite-Training"</formula1>
    </dataValidation>
  </dataValidations>
  <pageMargins left="0.98425196850393704" right="1.1811023622047245" top="1.1023622047244095" bottom="0.98425196850393704" header="0.51181102362204722" footer="0.51181102362204722"/>
  <pageSetup paperSize="9" scale="99" orientation="landscape" r:id="rId1"/>
  <headerFooter alignWithMargins="0"/>
  <ignoredErrors>
    <ignoredError sqref="E12:G18 E20:G24 E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P30"/>
  <sheetViews>
    <sheetView zoomScale="115" workbookViewId="0">
      <selection activeCell="N14" sqref="N14"/>
    </sheetView>
  </sheetViews>
  <sheetFormatPr baseColWidth="10" defaultRowHeight="12.75" x14ac:dyDescent="0.2"/>
  <cols>
    <col min="1" max="1" width="7.85546875" customWidth="1"/>
    <col min="2" max="2" width="12.140625" customWidth="1"/>
    <col min="3" max="4" width="9.85546875" customWidth="1"/>
    <col min="5" max="6" width="3" customWidth="1"/>
    <col min="7" max="7" width="8" customWidth="1"/>
    <col min="8" max="8" width="9.7109375" customWidth="1"/>
    <col min="9" max="9" width="15" customWidth="1"/>
    <col min="10" max="13" width="3.28515625" customWidth="1"/>
    <col min="14" max="14" width="15.42578125" customWidth="1"/>
    <col min="15" max="15" width="14.42578125" customWidth="1"/>
    <col min="16" max="16" width="3.28515625" customWidth="1"/>
  </cols>
  <sheetData>
    <row r="1" spans="1:16" ht="33" customHeight="1" x14ac:dyDescent="0.3">
      <c r="A1" s="101" t="s">
        <v>37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88" t="str">
        <f>IF(Quartal!A19="","",Quartal!A20&amp;" "&amp;Stammdaten!B3)</f>
        <v>Mai 2020</v>
      </c>
      <c r="P1" s="88"/>
    </row>
    <row r="2" spans="1:16" x14ac:dyDescent="0.2">
      <c r="O2" s="104" t="s">
        <v>0</v>
      </c>
      <c r="P2" s="104"/>
    </row>
    <row r="3" spans="1:16" ht="7.5" customHeight="1" x14ac:dyDescent="0.2"/>
    <row r="4" spans="1:16" ht="14.85" customHeight="1" x14ac:dyDescent="0.2">
      <c r="A4" s="2" t="s">
        <v>1</v>
      </c>
      <c r="B4" s="3"/>
      <c r="C4" s="3"/>
      <c r="D4" s="4"/>
      <c r="E4" s="4"/>
      <c r="F4" s="4"/>
      <c r="G4" s="4"/>
      <c r="H4" s="5"/>
      <c r="I4" s="43" t="s">
        <v>2</v>
      </c>
      <c r="J4" s="21"/>
      <c r="K4" s="21"/>
      <c r="L4" s="21"/>
      <c r="M4" s="21"/>
      <c r="N4" s="21"/>
      <c r="O4" s="21"/>
      <c r="P4" s="22"/>
    </row>
    <row r="5" spans="1:16" ht="17.25" customHeight="1" x14ac:dyDescent="0.2">
      <c r="A5" s="6"/>
      <c r="B5" s="7"/>
      <c r="C5" s="7"/>
      <c r="D5" s="7"/>
      <c r="E5" s="7"/>
      <c r="F5" s="7"/>
      <c r="G5" s="7"/>
      <c r="H5" s="8"/>
      <c r="I5" s="44" t="s">
        <v>3</v>
      </c>
      <c r="J5" s="24"/>
      <c r="K5" s="74" t="str">
        <f>Stammdaten!B6</f>
        <v>Thiemel Reiner</v>
      </c>
      <c r="L5" s="74"/>
      <c r="M5" s="74"/>
      <c r="N5" s="74"/>
      <c r="O5" s="74"/>
      <c r="P5" s="25"/>
    </row>
    <row r="6" spans="1:16" ht="14.85" customHeight="1" x14ac:dyDescent="0.2">
      <c r="A6" s="105" t="s">
        <v>46</v>
      </c>
      <c r="B6" s="106"/>
      <c r="C6" s="106"/>
      <c r="D6" s="106"/>
      <c r="E6" s="106"/>
      <c r="F6" s="106"/>
      <c r="G6" s="106"/>
      <c r="H6" s="107"/>
      <c r="I6" s="44" t="s">
        <v>4</v>
      </c>
      <c r="J6" s="24"/>
      <c r="K6" s="74" t="str">
        <f>Stammdaten!B7</f>
        <v>Engelhardtstr. 45</v>
      </c>
      <c r="L6" s="74"/>
      <c r="M6" s="74"/>
      <c r="N6" s="74"/>
      <c r="O6" s="74"/>
      <c r="P6" s="25"/>
    </row>
    <row r="7" spans="1:16" ht="14.85" customHeight="1" x14ac:dyDescent="0.2">
      <c r="A7" s="105"/>
      <c r="B7" s="106"/>
      <c r="C7" s="106"/>
      <c r="D7" s="106"/>
      <c r="E7" s="106"/>
      <c r="F7" s="106"/>
      <c r="G7" s="106"/>
      <c r="H7" s="107"/>
      <c r="I7" s="44" t="s">
        <v>5</v>
      </c>
      <c r="J7" s="24"/>
      <c r="K7" s="74" t="str">
        <f>Stammdaten!B8</f>
        <v>90596 Schwanstetten</v>
      </c>
      <c r="L7" s="74"/>
      <c r="M7" s="74"/>
      <c r="N7" s="74"/>
      <c r="O7" s="74"/>
      <c r="P7" s="25"/>
    </row>
    <row r="8" spans="1:16" ht="14.85" customHeight="1" x14ac:dyDescent="0.2">
      <c r="A8" s="6"/>
      <c r="B8" s="7"/>
      <c r="C8" s="7"/>
      <c r="D8" s="7"/>
      <c r="E8" s="7"/>
      <c r="F8" s="7"/>
      <c r="G8" s="7"/>
      <c r="H8" s="8"/>
      <c r="I8" s="44" t="s">
        <v>6</v>
      </c>
      <c r="J8" s="24"/>
      <c r="K8" s="74" t="str">
        <f>Stammdaten!B9</f>
        <v>0151 61452962</v>
      </c>
      <c r="L8" s="74"/>
      <c r="M8" s="74"/>
      <c r="N8" s="74"/>
      <c r="O8" s="74"/>
      <c r="P8" s="25"/>
    </row>
    <row r="9" spans="1:16" ht="14.85" customHeight="1" x14ac:dyDescent="0.2">
      <c r="A9" s="9"/>
      <c r="B9" s="10"/>
      <c r="C9" s="10"/>
      <c r="D9" s="10"/>
      <c r="E9" s="10"/>
      <c r="F9" s="10"/>
      <c r="G9" s="10"/>
      <c r="H9" s="1"/>
      <c r="I9" s="45" t="s">
        <v>7</v>
      </c>
      <c r="J9" s="58"/>
      <c r="K9" s="103" t="str">
        <f>Stammdaten!B10</f>
        <v>Thiemel.Reiner@kenshokan.de</v>
      </c>
      <c r="L9" s="103"/>
      <c r="M9" s="103"/>
      <c r="N9" s="103"/>
      <c r="O9" s="103"/>
      <c r="P9" s="30"/>
    </row>
    <row r="11" spans="1:16" x14ac:dyDescent="0.2">
      <c r="A11" s="98" t="s">
        <v>8</v>
      </c>
      <c r="B11" s="98"/>
      <c r="C11" s="84" t="s">
        <v>9</v>
      </c>
      <c r="D11" s="85"/>
      <c r="E11" s="98" t="s">
        <v>10</v>
      </c>
      <c r="F11" s="98"/>
      <c r="G11" s="98"/>
      <c r="H11" s="98" t="s">
        <v>11</v>
      </c>
      <c r="I11" s="98"/>
      <c r="J11" s="98" t="s">
        <v>12</v>
      </c>
      <c r="K11" s="98"/>
      <c r="L11" s="98"/>
      <c r="M11" s="98"/>
      <c r="N11" s="57" t="s">
        <v>18</v>
      </c>
      <c r="O11" s="98" t="s">
        <v>19</v>
      </c>
      <c r="P11" s="98"/>
    </row>
    <row r="12" spans="1:16" x14ac:dyDescent="0.2">
      <c r="A12" s="99"/>
      <c r="B12" s="99"/>
      <c r="C12" s="60"/>
      <c r="D12" s="60"/>
      <c r="E12" s="94" t="str">
        <f>IF(C12&lt;=0,"",((HOUR(D12)*60+MINUTE(D12))-(HOUR(C12)*60+MINUTE(C12)))/45)</f>
        <v/>
      </c>
      <c r="F12" s="94"/>
      <c r="G12" s="94"/>
      <c r="H12" s="100"/>
      <c r="I12" s="100"/>
      <c r="J12" s="93"/>
      <c r="K12" s="93"/>
      <c r="L12" s="93"/>
      <c r="M12" s="93"/>
      <c r="N12" s="18"/>
      <c r="O12" s="93"/>
      <c r="P12" s="93"/>
    </row>
    <row r="13" spans="1:16" x14ac:dyDescent="0.2">
      <c r="A13" s="99"/>
      <c r="B13" s="99"/>
      <c r="C13" s="60"/>
      <c r="D13" s="60"/>
      <c r="E13" s="94" t="str">
        <f>IF(C13&lt;=0,"",((HOUR(D13)*60+MINUTE(D13))-(HOUR(C13)*60+MINUTE(C13)))/45)</f>
        <v/>
      </c>
      <c r="F13" s="94"/>
      <c r="G13" s="94"/>
      <c r="H13" s="100"/>
      <c r="I13" s="100"/>
      <c r="J13" s="93"/>
      <c r="K13" s="93"/>
      <c r="L13" s="93"/>
      <c r="M13" s="93"/>
      <c r="N13" s="18"/>
      <c r="O13" s="93"/>
      <c r="P13" s="93"/>
    </row>
    <row r="14" spans="1:16" x14ac:dyDescent="0.2">
      <c r="A14" s="99"/>
      <c r="B14" s="99"/>
      <c r="C14" s="60"/>
      <c r="D14" s="60"/>
      <c r="E14" s="94" t="str">
        <f t="shared" ref="E14:E24" si="0">IF(C14&lt;=0,"",((HOUR(D14)*60+MINUTE(D14))-(HOUR(C14)*60+MINUTE(C14)))/45)</f>
        <v/>
      </c>
      <c r="F14" s="94"/>
      <c r="G14" s="94"/>
      <c r="H14" s="100"/>
      <c r="I14" s="100"/>
      <c r="J14" s="93"/>
      <c r="K14" s="93"/>
      <c r="L14" s="93"/>
      <c r="M14" s="93"/>
      <c r="N14" s="18"/>
      <c r="O14" s="93"/>
      <c r="P14" s="93"/>
    </row>
    <row r="15" spans="1:16" x14ac:dyDescent="0.2">
      <c r="A15" s="99"/>
      <c r="B15" s="99"/>
      <c r="C15" s="60"/>
      <c r="D15" s="60"/>
      <c r="E15" s="94" t="str">
        <f t="shared" si="0"/>
        <v/>
      </c>
      <c r="F15" s="94"/>
      <c r="G15" s="94"/>
      <c r="H15" s="100"/>
      <c r="I15" s="100"/>
      <c r="J15" s="93"/>
      <c r="K15" s="93"/>
      <c r="L15" s="93"/>
      <c r="M15" s="93"/>
      <c r="N15" s="18"/>
      <c r="O15" s="93"/>
      <c r="P15" s="93"/>
    </row>
    <row r="16" spans="1:16" x14ac:dyDescent="0.2">
      <c r="A16" s="99"/>
      <c r="B16" s="99"/>
      <c r="C16" s="60"/>
      <c r="D16" s="60"/>
      <c r="E16" s="94"/>
      <c r="F16" s="94"/>
      <c r="G16" s="94"/>
      <c r="H16" s="100"/>
      <c r="I16" s="100"/>
      <c r="J16" s="93"/>
      <c r="K16" s="93"/>
      <c r="L16" s="93"/>
      <c r="M16" s="93"/>
      <c r="N16" s="18"/>
      <c r="O16" s="93"/>
      <c r="P16" s="93"/>
    </row>
    <row r="17" spans="1:16" x14ac:dyDescent="0.2">
      <c r="A17" s="109"/>
      <c r="B17" s="110"/>
      <c r="C17" s="60"/>
      <c r="D17" s="60"/>
      <c r="E17" s="94" t="str">
        <f t="shared" si="0"/>
        <v/>
      </c>
      <c r="F17" s="94"/>
      <c r="G17" s="94"/>
      <c r="H17" s="100"/>
      <c r="I17" s="100"/>
      <c r="J17" s="93"/>
      <c r="K17" s="93"/>
      <c r="L17" s="93"/>
      <c r="M17" s="93"/>
      <c r="N17" s="18"/>
      <c r="O17" s="93"/>
      <c r="P17" s="93"/>
    </row>
    <row r="18" spans="1:16" x14ac:dyDescent="0.2">
      <c r="A18" s="109"/>
      <c r="B18" s="110"/>
      <c r="C18" s="60"/>
      <c r="D18" s="60"/>
      <c r="E18" s="94" t="str">
        <f t="shared" si="0"/>
        <v/>
      </c>
      <c r="F18" s="94"/>
      <c r="G18" s="94"/>
      <c r="H18" s="100"/>
      <c r="I18" s="100"/>
      <c r="J18" s="93"/>
      <c r="K18" s="93"/>
      <c r="L18" s="93"/>
      <c r="M18" s="93"/>
      <c r="N18" s="18"/>
      <c r="O18" s="93"/>
      <c r="P18" s="93"/>
    </row>
    <row r="19" spans="1:16" x14ac:dyDescent="0.2">
      <c r="A19" s="99"/>
      <c r="B19" s="99"/>
      <c r="C19" s="60"/>
      <c r="D19" s="60"/>
      <c r="E19" s="94" t="str">
        <f t="shared" si="0"/>
        <v/>
      </c>
      <c r="F19" s="94"/>
      <c r="G19" s="94"/>
      <c r="H19" s="100"/>
      <c r="I19" s="100"/>
      <c r="J19" s="93"/>
      <c r="K19" s="93"/>
      <c r="L19" s="93"/>
      <c r="M19" s="93"/>
      <c r="N19" s="18"/>
      <c r="O19" s="93"/>
      <c r="P19" s="93"/>
    </row>
    <row r="20" spans="1:16" x14ac:dyDescent="0.2">
      <c r="A20" s="99"/>
      <c r="B20" s="99"/>
      <c r="C20" s="60"/>
      <c r="D20" s="60"/>
      <c r="E20" s="94" t="str">
        <f t="shared" si="0"/>
        <v/>
      </c>
      <c r="F20" s="94"/>
      <c r="G20" s="94"/>
      <c r="H20" s="100"/>
      <c r="I20" s="100"/>
      <c r="J20" s="93"/>
      <c r="K20" s="93"/>
      <c r="L20" s="93"/>
      <c r="M20" s="93"/>
      <c r="N20" s="18"/>
      <c r="O20" s="93"/>
      <c r="P20" s="93"/>
    </row>
    <row r="21" spans="1:16" x14ac:dyDescent="0.2">
      <c r="A21" s="99"/>
      <c r="B21" s="99"/>
      <c r="C21" s="60"/>
      <c r="D21" s="60"/>
      <c r="E21" s="94" t="str">
        <f t="shared" si="0"/>
        <v/>
      </c>
      <c r="F21" s="94"/>
      <c r="G21" s="94"/>
      <c r="H21" s="100"/>
      <c r="I21" s="100"/>
      <c r="J21" s="93"/>
      <c r="K21" s="93"/>
      <c r="L21" s="93"/>
      <c r="M21" s="93"/>
      <c r="N21" s="18"/>
      <c r="O21" s="93"/>
      <c r="P21" s="93"/>
    </row>
    <row r="22" spans="1:16" x14ac:dyDescent="0.2">
      <c r="A22" s="99"/>
      <c r="B22" s="99"/>
      <c r="C22" s="60"/>
      <c r="D22" s="60"/>
      <c r="E22" s="94" t="str">
        <f t="shared" si="0"/>
        <v/>
      </c>
      <c r="F22" s="94"/>
      <c r="G22" s="94"/>
      <c r="H22" s="100"/>
      <c r="I22" s="100"/>
      <c r="J22" s="93"/>
      <c r="K22" s="93"/>
      <c r="L22" s="93"/>
      <c r="M22" s="93"/>
      <c r="N22" s="18"/>
      <c r="O22" s="93"/>
      <c r="P22" s="93"/>
    </row>
    <row r="23" spans="1:16" x14ac:dyDescent="0.2">
      <c r="A23" s="99"/>
      <c r="B23" s="99"/>
      <c r="C23" s="60"/>
      <c r="D23" s="60"/>
      <c r="E23" s="94" t="str">
        <f t="shared" si="0"/>
        <v/>
      </c>
      <c r="F23" s="94"/>
      <c r="G23" s="94"/>
      <c r="H23" s="100"/>
      <c r="I23" s="100"/>
      <c r="J23" s="93"/>
      <c r="K23" s="93"/>
      <c r="L23" s="93"/>
      <c r="M23" s="93"/>
      <c r="N23" s="18"/>
      <c r="O23" s="93"/>
      <c r="P23" s="93"/>
    </row>
    <row r="24" spans="1:16" x14ac:dyDescent="0.2">
      <c r="A24" s="99"/>
      <c r="B24" s="99"/>
      <c r="C24" s="60"/>
      <c r="D24" s="60"/>
      <c r="E24" s="94" t="str">
        <f t="shared" si="0"/>
        <v/>
      </c>
      <c r="F24" s="94"/>
      <c r="G24" s="94"/>
      <c r="H24" s="100"/>
      <c r="I24" s="100"/>
      <c r="J24" s="93"/>
      <c r="K24" s="93"/>
      <c r="L24" s="93"/>
      <c r="M24" s="93"/>
      <c r="N24" s="18"/>
      <c r="O24" s="93"/>
      <c r="P24" s="93"/>
    </row>
    <row r="25" spans="1:16" x14ac:dyDescent="0.2">
      <c r="A25" s="92"/>
      <c r="B25" s="92"/>
      <c r="C25" s="86" t="s">
        <v>13</v>
      </c>
      <c r="D25" s="87"/>
      <c r="E25" s="89">
        <f>SUM(E12:G24)</f>
        <v>0</v>
      </c>
      <c r="F25" s="90"/>
      <c r="G25" s="91"/>
      <c r="H25" s="108"/>
      <c r="I25" s="108"/>
      <c r="J25" s="92"/>
      <c r="K25" s="92"/>
      <c r="L25" s="92"/>
      <c r="M25" s="92"/>
      <c r="N25" s="17"/>
      <c r="O25" s="92"/>
      <c r="P25" s="92"/>
    </row>
    <row r="27" spans="1:16" ht="33" customHeight="1" x14ac:dyDescent="0.2">
      <c r="A27" s="96" t="s">
        <v>20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</row>
    <row r="29" spans="1:16" ht="18.75" customHeight="1" x14ac:dyDescent="0.2">
      <c r="A29" s="12" t="s">
        <v>14</v>
      </c>
      <c r="B29" s="13"/>
      <c r="C29" s="13"/>
      <c r="D29" s="13"/>
      <c r="E29" s="14"/>
      <c r="F29" s="12"/>
      <c r="G29" s="13"/>
      <c r="H29" s="13"/>
      <c r="I29" s="13"/>
      <c r="J29" s="13"/>
      <c r="K29" s="14"/>
      <c r="L29" s="12"/>
      <c r="M29" s="13"/>
      <c r="N29" s="13"/>
      <c r="O29" s="13"/>
      <c r="P29" s="14"/>
    </row>
    <row r="30" spans="1:16" ht="11.25" customHeight="1" x14ac:dyDescent="0.2">
      <c r="A30" s="11"/>
      <c r="B30" s="95" t="s">
        <v>15</v>
      </c>
      <c r="C30" s="95"/>
      <c r="D30" s="95"/>
      <c r="E30" s="15"/>
      <c r="F30" s="11"/>
      <c r="G30" s="95" t="s">
        <v>16</v>
      </c>
      <c r="H30" s="95"/>
      <c r="I30" s="95"/>
      <c r="J30" s="95"/>
      <c r="K30" s="15"/>
      <c r="L30" s="11"/>
      <c r="M30" s="95" t="s">
        <v>17</v>
      </c>
      <c r="N30" s="95"/>
      <c r="O30" s="95"/>
      <c r="P30" s="15"/>
    </row>
  </sheetData>
  <mergeCells count="90">
    <mergeCell ref="A1:N1"/>
    <mergeCell ref="O1:P1"/>
    <mergeCell ref="O2:P2"/>
    <mergeCell ref="K5:O5"/>
    <mergeCell ref="A6:H7"/>
    <mergeCell ref="K6:O6"/>
    <mergeCell ref="K7:O7"/>
    <mergeCell ref="K8:O8"/>
    <mergeCell ref="K9:O9"/>
    <mergeCell ref="A11:B11"/>
    <mergeCell ref="C11:D11"/>
    <mergeCell ref="E11:G11"/>
    <mergeCell ref="H11:I11"/>
    <mergeCell ref="J11:M11"/>
    <mergeCell ref="O11:P11"/>
    <mergeCell ref="A13:B13"/>
    <mergeCell ref="E13:G13"/>
    <mergeCell ref="H13:I13"/>
    <mergeCell ref="J13:M13"/>
    <mergeCell ref="O13:P13"/>
    <mergeCell ref="A12:B12"/>
    <mergeCell ref="E12:G12"/>
    <mergeCell ref="H12:I12"/>
    <mergeCell ref="J12:M12"/>
    <mergeCell ref="O12:P12"/>
    <mergeCell ref="A15:B15"/>
    <mergeCell ref="E15:G15"/>
    <mergeCell ref="H15:I15"/>
    <mergeCell ref="J15:M15"/>
    <mergeCell ref="O15:P15"/>
    <mergeCell ref="A14:B14"/>
    <mergeCell ref="E14:G14"/>
    <mergeCell ref="H14:I14"/>
    <mergeCell ref="J14:M14"/>
    <mergeCell ref="O14:P14"/>
    <mergeCell ref="A17:B17"/>
    <mergeCell ref="E17:G17"/>
    <mergeCell ref="H17:I17"/>
    <mergeCell ref="J17:M17"/>
    <mergeCell ref="O17:P17"/>
    <mergeCell ref="A16:B16"/>
    <mergeCell ref="E16:G16"/>
    <mergeCell ref="H16:I16"/>
    <mergeCell ref="J16:M16"/>
    <mergeCell ref="O16:P16"/>
    <mergeCell ref="A19:B19"/>
    <mergeCell ref="E19:G19"/>
    <mergeCell ref="H19:I19"/>
    <mergeCell ref="J19:M19"/>
    <mergeCell ref="O19:P19"/>
    <mergeCell ref="A18:B18"/>
    <mergeCell ref="E18:G18"/>
    <mergeCell ref="H18:I18"/>
    <mergeCell ref="J18:M18"/>
    <mergeCell ref="O18:P18"/>
    <mergeCell ref="A21:B21"/>
    <mergeCell ref="E21:G21"/>
    <mergeCell ref="H21:I21"/>
    <mergeCell ref="J21:M21"/>
    <mergeCell ref="O21:P21"/>
    <mergeCell ref="A20:B20"/>
    <mergeCell ref="E20:G20"/>
    <mergeCell ref="H20:I20"/>
    <mergeCell ref="J20:M20"/>
    <mergeCell ref="O20:P20"/>
    <mergeCell ref="A23:B23"/>
    <mergeCell ref="E23:G23"/>
    <mergeCell ref="H23:I23"/>
    <mergeCell ref="J23:M23"/>
    <mergeCell ref="O23:P23"/>
    <mergeCell ref="A22:B22"/>
    <mergeCell ref="E22:G22"/>
    <mergeCell ref="H22:I22"/>
    <mergeCell ref="J22:M22"/>
    <mergeCell ref="O22:P22"/>
    <mergeCell ref="A24:B24"/>
    <mergeCell ref="E24:G24"/>
    <mergeCell ref="H24:I24"/>
    <mergeCell ref="J24:M24"/>
    <mergeCell ref="O24:P24"/>
    <mergeCell ref="A27:P27"/>
    <mergeCell ref="B30:D30"/>
    <mergeCell ref="G30:J30"/>
    <mergeCell ref="M30:O30"/>
    <mergeCell ref="C25:D25"/>
    <mergeCell ref="A25:B25"/>
    <mergeCell ref="E25:G25"/>
    <mergeCell ref="H25:I25"/>
    <mergeCell ref="J25:M25"/>
    <mergeCell ref="O25:P25"/>
  </mergeCells>
  <dataValidations count="4">
    <dataValidation type="list" allowBlank="1" showInputMessage="1" showErrorMessage="1" sqref="H12:I24" xr:uid="{00000000-0002-0000-0300-000000000000}">
      <formula1>"Breitentraining,Unterstufe,Oberstufe,Wettkampftraining,Kindertraining,Prüfungsvorbereitung,Kata-Training,Kumite-Training"</formula1>
    </dataValidation>
    <dataValidation type="date" allowBlank="1" showInputMessage="1" showErrorMessage="1" sqref="A12:B24" xr:uid="{00000000-0002-0000-0300-000001000000}">
      <formula1>43466</formula1>
      <formula2>46022</formula2>
    </dataValidation>
    <dataValidation type="whole" allowBlank="1" showInputMessage="1" showErrorMessage="1" sqref="J12:M24" xr:uid="{00000000-0002-0000-0300-000002000000}">
      <formula1>1</formula1>
      <formula2>40</formula2>
    </dataValidation>
    <dataValidation type="list" allowBlank="1" showInputMessage="1" showErrorMessage="1" sqref="N12:N24" xr:uid="{00000000-0002-0000-0300-000003000000}">
      <formula1>"Astrid-Lindgren, VfL Halle"</formula1>
    </dataValidation>
  </dataValidations>
  <pageMargins left="0.98425196850393704" right="1.1811023622047245" top="1.1023622047244095" bottom="0.98425196850393704" header="0.51181102362204722" footer="0.51181102362204722"/>
  <pageSetup paperSize="9" scale="99" orientation="landscape" r:id="rId1"/>
  <headerFooter alignWithMargins="0"/>
  <ignoredErrors>
    <ignoredError sqref="E12:G15 E17:G2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P30"/>
  <sheetViews>
    <sheetView zoomScale="115" workbookViewId="0">
      <selection activeCell="N13" sqref="N13"/>
    </sheetView>
  </sheetViews>
  <sheetFormatPr baseColWidth="10" defaultRowHeight="12.75" x14ac:dyDescent="0.2"/>
  <cols>
    <col min="1" max="1" width="7.85546875" customWidth="1"/>
    <col min="2" max="2" width="12.140625" customWidth="1"/>
    <col min="3" max="4" width="9.85546875" customWidth="1"/>
    <col min="5" max="6" width="3" customWidth="1"/>
    <col min="7" max="7" width="8" customWidth="1"/>
    <col min="8" max="8" width="9.7109375" customWidth="1"/>
    <col min="9" max="9" width="15" customWidth="1"/>
    <col min="10" max="13" width="3.28515625" customWidth="1"/>
    <col min="14" max="14" width="15.42578125" customWidth="1"/>
    <col min="15" max="15" width="14.42578125" customWidth="1"/>
    <col min="16" max="16" width="3.28515625" customWidth="1"/>
  </cols>
  <sheetData>
    <row r="1" spans="1:16" ht="33" customHeight="1" x14ac:dyDescent="0.3">
      <c r="A1" s="101" t="s">
        <v>37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88" t="str">
        <f>IF(Quartal!A19="","",Quartal!A21&amp;" "&amp;Stammdaten!B3)</f>
        <v>Juni 2020</v>
      </c>
      <c r="P1" s="88"/>
    </row>
    <row r="2" spans="1:16" x14ac:dyDescent="0.2">
      <c r="O2" s="104" t="s">
        <v>0</v>
      </c>
      <c r="P2" s="104"/>
    </row>
    <row r="3" spans="1:16" ht="7.5" customHeight="1" x14ac:dyDescent="0.2"/>
    <row r="4" spans="1:16" ht="14.85" customHeight="1" x14ac:dyDescent="0.2">
      <c r="A4" s="2" t="s">
        <v>1</v>
      </c>
      <c r="B4" s="3"/>
      <c r="C4" s="3"/>
      <c r="D4" s="4"/>
      <c r="E4" s="4"/>
      <c r="F4" s="4"/>
      <c r="G4" s="4"/>
      <c r="H4" s="5"/>
      <c r="I4" s="43" t="s">
        <v>2</v>
      </c>
      <c r="J4" s="21"/>
      <c r="K4" s="21"/>
      <c r="L4" s="21"/>
      <c r="M4" s="21"/>
      <c r="N4" s="21"/>
      <c r="O4" s="21"/>
      <c r="P4" s="22"/>
    </row>
    <row r="5" spans="1:16" ht="17.25" customHeight="1" x14ac:dyDescent="0.2">
      <c r="A5" s="6"/>
      <c r="B5" s="7"/>
      <c r="C5" s="7"/>
      <c r="D5" s="7"/>
      <c r="E5" s="7"/>
      <c r="F5" s="7"/>
      <c r="G5" s="7"/>
      <c r="H5" s="8"/>
      <c r="I5" s="44" t="s">
        <v>3</v>
      </c>
      <c r="J5" s="24"/>
      <c r="K5" s="74" t="str">
        <f>Stammdaten!B6</f>
        <v>Thiemel Reiner</v>
      </c>
      <c r="L5" s="74"/>
      <c r="M5" s="74"/>
      <c r="N5" s="74"/>
      <c r="O5" s="74"/>
      <c r="P5" s="25"/>
    </row>
    <row r="6" spans="1:16" ht="14.85" customHeight="1" x14ac:dyDescent="0.2">
      <c r="A6" s="105" t="s">
        <v>46</v>
      </c>
      <c r="B6" s="106"/>
      <c r="C6" s="106"/>
      <c r="D6" s="106"/>
      <c r="E6" s="106"/>
      <c r="F6" s="106"/>
      <c r="G6" s="106"/>
      <c r="H6" s="107"/>
      <c r="I6" s="44" t="s">
        <v>4</v>
      </c>
      <c r="J6" s="24"/>
      <c r="K6" s="74" t="str">
        <f>Stammdaten!B7</f>
        <v>Engelhardtstr. 45</v>
      </c>
      <c r="L6" s="74"/>
      <c r="M6" s="74"/>
      <c r="N6" s="74"/>
      <c r="O6" s="74"/>
      <c r="P6" s="25"/>
    </row>
    <row r="7" spans="1:16" ht="14.85" customHeight="1" x14ac:dyDescent="0.2">
      <c r="A7" s="105"/>
      <c r="B7" s="106"/>
      <c r="C7" s="106"/>
      <c r="D7" s="106"/>
      <c r="E7" s="106"/>
      <c r="F7" s="106"/>
      <c r="G7" s="106"/>
      <c r="H7" s="107"/>
      <c r="I7" s="44" t="s">
        <v>5</v>
      </c>
      <c r="J7" s="24"/>
      <c r="K7" s="74" t="str">
        <f>Stammdaten!B8</f>
        <v>90596 Schwanstetten</v>
      </c>
      <c r="L7" s="74"/>
      <c r="M7" s="74"/>
      <c r="N7" s="74"/>
      <c r="O7" s="74"/>
      <c r="P7" s="25"/>
    </row>
    <row r="8" spans="1:16" ht="14.85" customHeight="1" x14ac:dyDescent="0.2">
      <c r="A8" s="6"/>
      <c r="B8" s="7"/>
      <c r="C8" s="7"/>
      <c r="D8" s="7"/>
      <c r="E8" s="7"/>
      <c r="F8" s="7"/>
      <c r="G8" s="7"/>
      <c r="H8" s="8"/>
      <c r="I8" s="44" t="s">
        <v>6</v>
      </c>
      <c r="J8" s="24"/>
      <c r="K8" s="74" t="str">
        <f>Stammdaten!B9</f>
        <v>0151 61452962</v>
      </c>
      <c r="L8" s="74"/>
      <c r="M8" s="74"/>
      <c r="N8" s="74"/>
      <c r="O8" s="74"/>
      <c r="P8" s="25"/>
    </row>
    <row r="9" spans="1:16" ht="14.85" customHeight="1" x14ac:dyDescent="0.2">
      <c r="A9" s="9"/>
      <c r="B9" s="10"/>
      <c r="C9" s="10"/>
      <c r="D9" s="10"/>
      <c r="E9" s="10"/>
      <c r="F9" s="10"/>
      <c r="G9" s="10"/>
      <c r="H9" s="1"/>
      <c r="I9" s="45" t="s">
        <v>7</v>
      </c>
      <c r="J9" s="58"/>
      <c r="K9" s="103" t="str">
        <f>Stammdaten!B10</f>
        <v>Thiemel.Reiner@kenshokan.de</v>
      </c>
      <c r="L9" s="103"/>
      <c r="M9" s="103"/>
      <c r="N9" s="103"/>
      <c r="O9" s="103"/>
      <c r="P9" s="30"/>
    </row>
    <row r="11" spans="1:16" x14ac:dyDescent="0.2">
      <c r="A11" s="98" t="s">
        <v>8</v>
      </c>
      <c r="B11" s="98"/>
      <c r="C11" s="84" t="s">
        <v>9</v>
      </c>
      <c r="D11" s="85"/>
      <c r="E11" s="98" t="s">
        <v>10</v>
      </c>
      <c r="F11" s="98"/>
      <c r="G11" s="98"/>
      <c r="H11" s="98" t="s">
        <v>11</v>
      </c>
      <c r="I11" s="98"/>
      <c r="J11" s="98" t="s">
        <v>12</v>
      </c>
      <c r="K11" s="98"/>
      <c r="L11" s="98"/>
      <c r="M11" s="98"/>
      <c r="N11" s="57" t="s">
        <v>18</v>
      </c>
      <c r="O11" s="98" t="s">
        <v>19</v>
      </c>
      <c r="P11" s="98"/>
    </row>
    <row r="12" spans="1:16" x14ac:dyDescent="0.2">
      <c r="A12" s="99"/>
      <c r="B12" s="99"/>
      <c r="C12" s="60"/>
      <c r="D12" s="60"/>
      <c r="E12" s="94" t="str">
        <f>IF(C12&lt;=0,"",((HOUR(D12)*60+MINUTE(D12))-(HOUR(C12)*60+MINUTE(C12)))/45)</f>
        <v/>
      </c>
      <c r="F12" s="94"/>
      <c r="G12" s="94"/>
      <c r="H12" s="100"/>
      <c r="I12" s="100"/>
      <c r="J12" s="93"/>
      <c r="K12" s="93"/>
      <c r="L12" s="93"/>
      <c r="M12" s="93"/>
      <c r="N12" s="18"/>
      <c r="O12" s="93"/>
      <c r="P12" s="93"/>
    </row>
    <row r="13" spans="1:16" x14ac:dyDescent="0.2">
      <c r="A13" s="99"/>
      <c r="B13" s="99"/>
      <c r="C13" s="60"/>
      <c r="D13" s="60"/>
      <c r="E13" s="94" t="str">
        <f>IF(C13&lt;=0,"",((HOUR(D13)*60+MINUTE(D13))-(HOUR(C13)*60+MINUTE(C13)))/45)</f>
        <v/>
      </c>
      <c r="F13" s="94"/>
      <c r="G13" s="94"/>
      <c r="H13" s="100"/>
      <c r="I13" s="100"/>
      <c r="J13" s="93"/>
      <c r="K13" s="93"/>
      <c r="L13" s="93"/>
      <c r="M13" s="93"/>
      <c r="N13" s="18"/>
      <c r="O13" s="93"/>
      <c r="P13" s="93"/>
    </row>
    <row r="14" spans="1:16" x14ac:dyDescent="0.2">
      <c r="A14" s="99"/>
      <c r="B14" s="99"/>
      <c r="C14" s="60"/>
      <c r="D14" s="60"/>
      <c r="E14" s="94" t="str">
        <f t="shared" ref="E14:E24" si="0">IF(C14&lt;=0,"",((HOUR(D14)*60+MINUTE(D14))-(HOUR(C14)*60+MINUTE(C14)))/45)</f>
        <v/>
      </c>
      <c r="F14" s="94"/>
      <c r="G14" s="94"/>
      <c r="H14" s="100"/>
      <c r="I14" s="100"/>
      <c r="J14" s="93"/>
      <c r="K14" s="93"/>
      <c r="L14" s="93"/>
      <c r="M14" s="93"/>
      <c r="N14" s="18"/>
      <c r="O14" s="93"/>
      <c r="P14" s="93"/>
    </row>
    <row r="15" spans="1:16" x14ac:dyDescent="0.2">
      <c r="A15" s="99"/>
      <c r="B15" s="99"/>
      <c r="C15" s="60"/>
      <c r="D15" s="60"/>
      <c r="E15" s="94" t="str">
        <f t="shared" si="0"/>
        <v/>
      </c>
      <c r="F15" s="94"/>
      <c r="G15" s="94"/>
      <c r="H15" s="100"/>
      <c r="I15" s="100"/>
      <c r="J15" s="93"/>
      <c r="K15" s="93"/>
      <c r="L15" s="93"/>
      <c r="M15" s="93"/>
      <c r="N15" s="18"/>
      <c r="O15" s="93"/>
      <c r="P15" s="93"/>
    </row>
    <row r="16" spans="1:16" x14ac:dyDescent="0.2">
      <c r="A16" s="99"/>
      <c r="B16" s="99"/>
      <c r="C16" s="60"/>
      <c r="D16" s="60"/>
      <c r="E16" s="94" t="str">
        <f t="shared" si="0"/>
        <v/>
      </c>
      <c r="F16" s="94"/>
      <c r="G16" s="94"/>
      <c r="H16" s="100"/>
      <c r="I16" s="100"/>
      <c r="J16" s="93"/>
      <c r="K16" s="93"/>
      <c r="L16" s="93"/>
      <c r="M16" s="93"/>
      <c r="N16" s="18"/>
      <c r="O16" s="93"/>
      <c r="P16" s="93"/>
    </row>
    <row r="17" spans="1:16" x14ac:dyDescent="0.2">
      <c r="A17" s="109"/>
      <c r="B17" s="110"/>
      <c r="C17" s="60"/>
      <c r="D17" s="60"/>
      <c r="E17" s="94" t="str">
        <f t="shared" si="0"/>
        <v/>
      </c>
      <c r="F17" s="94"/>
      <c r="G17" s="94"/>
      <c r="H17" s="100"/>
      <c r="I17" s="100"/>
      <c r="J17" s="93"/>
      <c r="K17" s="93"/>
      <c r="L17" s="93"/>
      <c r="M17" s="93"/>
      <c r="N17" s="18"/>
      <c r="O17" s="93"/>
      <c r="P17" s="93"/>
    </row>
    <row r="18" spans="1:16" x14ac:dyDescent="0.2">
      <c r="A18" s="109"/>
      <c r="B18" s="110"/>
      <c r="C18" s="60"/>
      <c r="D18" s="60"/>
      <c r="E18" s="94" t="str">
        <f t="shared" si="0"/>
        <v/>
      </c>
      <c r="F18" s="94"/>
      <c r="G18" s="94"/>
      <c r="H18" s="100"/>
      <c r="I18" s="100"/>
      <c r="J18" s="93"/>
      <c r="K18" s="93"/>
      <c r="L18" s="93"/>
      <c r="M18" s="93"/>
      <c r="N18" s="18"/>
      <c r="O18" s="93"/>
      <c r="P18" s="93"/>
    </row>
    <row r="19" spans="1:16" x14ac:dyDescent="0.2">
      <c r="A19" s="99"/>
      <c r="B19" s="99"/>
      <c r="C19" s="60"/>
      <c r="D19" s="60"/>
      <c r="E19" s="94" t="str">
        <f t="shared" si="0"/>
        <v/>
      </c>
      <c r="F19" s="94"/>
      <c r="G19" s="94"/>
      <c r="H19" s="100"/>
      <c r="I19" s="100"/>
      <c r="J19" s="93"/>
      <c r="K19" s="93"/>
      <c r="L19" s="93"/>
      <c r="M19" s="93"/>
      <c r="N19" s="18"/>
      <c r="O19" s="93"/>
      <c r="P19" s="93"/>
    </row>
    <row r="20" spans="1:16" x14ac:dyDescent="0.2">
      <c r="A20" s="99"/>
      <c r="B20" s="99"/>
      <c r="C20" s="60"/>
      <c r="D20" s="60"/>
      <c r="E20" s="94" t="str">
        <f t="shared" si="0"/>
        <v/>
      </c>
      <c r="F20" s="94"/>
      <c r="G20" s="94"/>
      <c r="H20" s="100"/>
      <c r="I20" s="100"/>
      <c r="J20" s="93"/>
      <c r="K20" s="93"/>
      <c r="L20" s="93"/>
      <c r="M20" s="93"/>
      <c r="N20" s="18"/>
      <c r="O20" s="93"/>
      <c r="P20" s="93"/>
    </row>
    <row r="21" spans="1:16" x14ac:dyDescent="0.2">
      <c r="A21" s="99"/>
      <c r="B21" s="99"/>
      <c r="C21" s="60"/>
      <c r="D21" s="60"/>
      <c r="E21" s="94" t="str">
        <f t="shared" si="0"/>
        <v/>
      </c>
      <c r="F21" s="94"/>
      <c r="G21" s="94"/>
      <c r="H21" s="100"/>
      <c r="I21" s="100"/>
      <c r="J21" s="93"/>
      <c r="K21" s="93"/>
      <c r="L21" s="93"/>
      <c r="M21" s="93"/>
      <c r="N21" s="18"/>
      <c r="O21" s="93"/>
      <c r="P21" s="93"/>
    </row>
    <row r="22" spans="1:16" x14ac:dyDescent="0.2">
      <c r="A22" s="99"/>
      <c r="B22" s="99"/>
      <c r="C22" s="60"/>
      <c r="D22" s="60"/>
      <c r="E22" s="94" t="str">
        <f t="shared" si="0"/>
        <v/>
      </c>
      <c r="F22" s="94"/>
      <c r="G22" s="94"/>
      <c r="H22" s="100"/>
      <c r="I22" s="100"/>
      <c r="J22" s="93"/>
      <c r="K22" s="93"/>
      <c r="L22" s="93"/>
      <c r="M22" s="93"/>
      <c r="N22" s="18"/>
      <c r="O22" s="93"/>
      <c r="P22" s="93"/>
    </row>
    <row r="23" spans="1:16" x14ac:dyDescent="0.2">
      <c r="A23" s="99"/>
      <c r="B23" s="99"/>
      <c r="C23" s="60"/>
      <c r="D23" s="60"/>
      <c r="E23" s="94" t="str">
        <f t="shared" si="0"/>
        <v/>
      </c>
      <c r="F23" s="94"/>
      <c r="G23" s="94"/>
      <c r="H23" s="100"/>
      <c r="I23" s="100"/>
      <c r="J23" s="93"/>
      <c r="K23" s="93"/>
      <c r="L23" s="93"/>
      <c r="M23" s="93"/>
      <c r="N23" s="18"/>
      <c r="O23" s="93"/>
      <c r="P23" s="93"/>
    </row>
    <row r="24" spans="1:16" x14ac:dyDescent="0.2">
      <c r="A24" s="99"/>
      <c r="B24" s="99"/>
      <c r="C24" s="60"/>
      <c r="D24" s="60"/>
      <c r="E24" s="94" t="str">
        <f t="shared" si="0"/>
        <v/>
      </c>
      <c r="F24" s="94"/>
      <c r="G24" s="94"/>
      <c r="H24" s="100"/>
      <c r="I24" s="100"/>
      <c r="J24" s="93"/>
      <c r="K24" s="93"/>
      <c r="L24" s="93"/>
      <c r="M24" s="93"/>
      <c r="N24" s="18"/>
      <c r="O24" s="93"/>
      <c r="P24" s="93"/>
    </row>
    <row r="25" spans="1:16" x14ac:dyDescent="0.2">
      <c r="A25" s="92"/>
      <c r="B25" s="92"/>
      <c r="C25" s="86" t="s">
        <v>13</v>
      </c>
      <c r="D25" s="87"/>
      <c r="E25" s="89">
        <f>SUM(E12:G24)</f>
        <v>0</v>
      </c>
      <c r="F25" s="90"/>
      <c r="G25" s="91"/>
      <c r="H25" s="108"/>
      <c r="I25" s="108"/>
      <c r="J25" s="92"/>
      <c r="K25" s="92"/>
      <c r="L25" s="92"/>
      <c r="M25" s="92"/>
      <c r="N25" s="17"/>
      <c r="O25" s="92"/>
      <c r="P25" s="92"/>
    </row>
    <row r="27" spans="1:16" ht="33" customHeight="1" x14ac:dyDescent="0.2">
      <c r="A27" s="96" t="s">
        <v>20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</row>
    <row r="29" spans="1:16" ht="18.75" customHeight="1" x14ac:dyDescent="0.2">
      <c r="A29" s="12" t="s">
        <v>14</v>
      </c>
      <c r="B29" s="13"/>
      <c r="C29" s="13"/>
      <c r="D29" s="13"/>
      <c r="E29" s="14"/>
      <c r="F29" s="12"/>
      <c r="G29" s="13"/>
      <c r="H29" s="13"/>
      <c r="I29" s="13"/>
      <c r="J29" s="13"/>
      <c r="K29" s="14"/>
      <c r="L29" s="12"/>
      <c r="M29" s="13"/>
      <c r="N29" s="13"/>
      <c r="O29" s="13"/>
      <c r="P29" s="14"/>
    </row>
    <row r="30" spans="1:16" ht="11.25" customHeight="1" x14ac:dyDescent="0.2">
      <c r="A30" s="11"/>
      <c r="B30" s="95" t="s">
        <v>15</v>
      </c>
      <c r="C30" s="95"/>
      <c r="D30" s="95"/>
      <c r="E30" s="15"/>
      <c r="F30" s="11"/>
      <c r="G30" s="95" t="s">
        <v>16</v>
      </c>
      <c r="H30" s="95"/>
      <c r="I30" s="95"/>
      <c r="J30" s="95"/>
      <c r="K30" s="15"/>
      <c r="L30" s="11"/>
      <c r="M30" s="95" t="s">
        <v>17</v>
      </c>
      <c r="N30" s="95"/>
      <c r="O30" s="95"/>
      <c r="P30" s="15"/>
    </row>
  </sheetData>
  <mergeCells count="90">
    <mergeCell ref="A1:N1"/>
    <mergeCell ref="O1:P1"/>
    <mergeCell ref="O2:P2"/>
    <mergeCell ref="K5:O5"/>
    <mergeCell ref="A6:H7"/>
    <mergeCell ref="K6:O6"/>
    <mergeCell ref="K7:O7"/>
    <mergeCell ref="K8:O8"/>
    <mergeCell ref="K9:O9"/>
    <mergeCell ref="A11:B11"/>
    <mergeCell ref="C11:D11"/>
    <mergeCell ref="E11:G11"/>
    <mergeCell ref="H11:I11"/>
    <mergeCell ref="J11:M11"/>
    <mergeCell ref="O11:P11"/>
    <mergeCell ref="A13:B13"/>
    <mergeCell ref="E13:G13"/>
    <mergeCell ref="H13:I13"/>
    <mergeCell ref="J13:M13"/>
    <mergeCell ref="O13:P13"/>
    <mergeCell ref="A12:B12"/>
    <mergeCell ref="E12:G12"/>
    <mergeCell ref="H12:I12"/>
    <mergeCell ref="J12:M12"/>
    <mergeCell ref="O12:P12"/>
    <mergeCell ref="A15:B15"/>
    <mergeCell ref="E15:G15"/>
    <mergeCell ref="H15:I15"/>
    <mergeCell ref="J15:M15"/>
    <mergeCell ref="O15:P15"/>
    <mergeCell ref="A14:B14"/>
    <mergeCell ref="E14:G14"/>
    <mergeCell ref="H14:I14"/>
    <mergeCell ref="J14:M14"/>
    <mergeCell ref="O14:P14"/>
    <mergeCell ref="A17:B17"/>
    <mergeCell ref="E17:G17"/>
    <mergeCell ref="H17:I17"/>
    <mergeCell ref="J17:M17"/>
    <mergeCell ref="O17:P17"/>
    <mergeCell ref="A16:B16"/>
    <mergeCell ref="E16:G16"/>
    <mergeCell ref="H16:I16"/>
    <mergeCell ref="J16:M16"/>
    <mergeCell ref="O16:P16"/>
    <mergeCell ref="A19:B19"/>
    <mergeCell ref="E19:G19"/>
    <mergeCell ref="H19:I19"/>
    <mergeCell ref="J19:M19"/>
    <mergeCell ref="O19:P19"/>
    <mergeCell ref="A18:B18"/>
    <mergeCell ref="E18:G18"/>
    <mergeCell ref="H18:I18"/>
    <mergeCell ref="J18:M18"/>
    <mergeCell ref="O18:P18"/>
    <mergeCell ref="A21:B21"/>
    <mergeCell ref="E21:G21"/>
    <mergeCell ref="H21:I21"/>
    <mergeCell ref="J21:M21"/>
    <mergeCell ref="O21:P21"/>
    <mergeCell ref="A20:B20"/>
    <mergeCell ref="E20:G20"/>
    <mergeCell ref="H20:I20"/>
    <mergeCell ref="J20:M20"/>
    <mergeCell ref="O20:P20"/>
    <mergeCell ref="A23:B23"/>
    <mergeCell ref="E23:G23"/>
    <mergeCell ref="H23:I23"/>
    <mergeCell ref="J23:M23"/>
    <mergeCell ref="O23:P23"/>
    <mergeCell ref="A22:B22"/>
    <mergeCell ref="E22:G22"/>
    <mergeCell ref="H22:I22"/>
    <mergeCell ref="J22:M22"/>
    <mergeCell ref="O22:P22"/>
    <mergeCell ref="A24:B24"/>
    <mergeCell ref="E24:G24"/>
    <mergeCell ref="H24:I24"/>
    <mergeCell ref="J24:M24"/>
    <mergeCell ref="O24:P24"/>
    <mergeCell ref="A27:P27"/>
    <mergeCell ref="B30:D30"/>
    <mergeCell ref="G30:J30"/>
    <mergeCell ref="M30:O30"/>
    <mergeCell ref="C25:D25"/>
    <mergeCell ref="A25:B25"/>
    <mergeCell ref="E25:G25"/>
    <mergeCell ref="H25:I25"/>
    <mergeCell ref="J25:M25"/>
    <mergeCell ref="O25:P25"/>
  </mergeCells>
  <dataValidations count="4">
    <dataValidation type="list" allowBlank="1" showInputMessage="1" showErrorMessage="1" sqref="N12:N24" xr:uid="{00000000-0002-0000-0400-000000000000}">
      <formula1>"Astrid-Lindgren, VfL Halle"</formula1>
    </dataValidation>
    <dataValidation type="whole" allowBlank="1" showInputMessage="1" showErrorMessage="1" sqref="J12:M24" xr:uid="{00000000-0002-0000-0400-000001000000}">
      <formula1>1</formula1>
      <formula2>40</formula2>
    </dataValidation>
    <dataValidation type="date" allowBlank="1" showInputMessage="1" showErrorMessage="1" sqref="A12:B24" xr:uid="{00000000-0002-0000-0400-000002000000}">
      <formula1>43466</formula1>
      <formula2>46022</formula2>
    </dataValidation>
    <dataValidation type="list" allowBlank="1" showInputMessage="1" showErrorMessage="1" sqref="H12:I24" xr:uid="{00000000-0002-0000-0400-000003000000}">
      <formula1>"Breitentraining,Unterstufe,Oberstufe,Wettkampftraining,Kindertraining,Prüfungsvorbereitung,Kata-Training,Kumite-Training"</formula1>
    </dataValidation>
  </dataValidations>
  <pageMargins left="0.98425196850393704" right="1.1811023622047245" top="1.1023622047244095" bottom="0.98425196850393704" header="0.51181102362204722" footer="0.51181102362204722"/>
  <pageSetup paperSize="9" scale="99" orientation="landscape" r:id="rId1"/>
  <headerFooter alignWithMargins="0"/>
  <ignoredErrors>
    <ignoredError sqref="E12:G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Stammdaten</vt:lpstr>
      <vt:lpstr>Quartal</vt:lpstr>
      <vt:lpstr>Monat1</vt:lpstr>
      <vt:lpstr>Monat2</vt:lpstr>
      <vt:lpstr>Monat3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Reiner</cp:lastModifiedBy>
  <cp:lastPrinted>2019-09-30T07:55:28Z</cp:lastPrinted>
  <dcterms:created xsi:type="dcterms:W3CDTF">1996-10-17T05:27:31Z</dcterms:created>
  <dcterms:modified xsi:type="dcterms:W3CDTF">2020-07-01T17:54:46Z</dcterms:modified>
</cp:coreProperties>
</file>